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_études\2021\34_Pater_dépendance\"/>
    </mc:Choice>
  </mc:AlternateContent>
  <xr:revisionPtr revIDLastSave="0" documentId="13_ncr:1_{5CB134B9-70C3-4293-8832-8AF0BA1E92D8}" xr6:coauthVersionLast="45" xr6:coauthVersionMax="45" xr10:uidLastSave="{00000000-0000-0000-0000-000000000000}"/>
  <bookViews>
    <workbookView xWindow="-120" yWindow="-120" windowWidth="25440" windowHeight="15390" xr2:uid="{CC779F9F-4B11-4201-AE22-603510C4DC82}"/>
  </bookViews>
  <sheets>
    <sheet name="G1" sheetId="1" r:id="rId1"/>
    <sheet name="G2" sheetId="4" r:id="rId2"/>
    <sheet name="G3" sheetId="2" r:id="rId3"/>
    <sheet name="G4" sheetId="3" r:id="rId4"/>
    <sheet name="G5" sheetId="5" r:id="rId5"/>
    <sheet name="G6" sheetId="6" r:id="rId6"/>
    <sheet name="G7" sheetId="7" r:id="rId7"/>
    <sheet name="G8" sheetId="8" r:id="rId8"/>
    <sheet name="G9" sheetId="9" r:id="rId9"/>
    <sheet name="G10" sheetId="10" r:id="rId10"/>
    <sheet name="G11" sheetId="11" r:id="rId11"/>
    <sheet name="G12" sheetId="12" r:id="rId12"/>
    <sheet name="G13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1" l="1"/>
  <c r="M7" i="11"/>
  <c r="L7" i="11"/>
  <c r="K7" i="11"/>
  <c r="J7" i="11"/>
  <c r="N6" i="11"/>
  <c r="M6" i="11"/>
  <c r="L6" i="11"/>
  <c r="K6" i="11"/>
  <c r="J6" i="11"/>
  <c r="N5" i="11"/>
  <c r="M5" i="11"/>
  <c r="L5" i="11"/>
  <c r="K5" i="11"/>
  <c r="J5" i="11"/>
  <c r="N4" i="11"/>
  <c r="M4" i="11"/>
  <c r="L4" i="11"/>
  <c r="K4" i="11"/>
  <c r="J4" i="11"/>
  <c r="N3" i="11"/>
  <c r="M3" i="11"/>
  <c r="L3" i="11"/>
  <c r="K3" i="11"/>
  <c r="J3" i="11"/>
  <c r="G8" i="9"/>
  <c r="F8" i="9"/>
  <c r="G7" i="9"/>
  <c r="F7" i="9"/>
  <c r="G6" i="9"/>
  <c r="F6" i="9"/>
  <c r="G5" i="9"/>
  <c r="F5" i="9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I13" i="8"/>
  <c r="H13" i="8"/>
  <c r="J12" i="8"/>
  <c r="I12" i="8"/>
  <c r="H12" i="8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5" i="8"/>
  <c r="I5" i="8"/>
  <c r="H5" i="8"/>
  <c r="J4" i="8"/>
  <c r="I4" i="8"/>
  <c r="H4" i="8"/>
  <c r="J3" i="8"/>
  <c r="I3" i="8"/>
  <c r="H3" i="8"/>
  <c r="J2" i="8"/>
  <c r="I2" i="8"/>
  <c r="H2" i="8"/>
  <c r="Q6" i="7"/>
  <c r="P6" i="7"/>
  <c r="Q5" i="7"/>
  <c r="P5" i="7"/>
  <c r="Q4" i="7"/>
  <c r="P4" i="7"/>
  <c r="E36" i="6"/>
  <c r="D36" i="6"/>
  <c r="E35" i="6"/>
  <c r="D35" i="6"/>
  <c r="L36" i="6"/>
  <c r="K36" i="6"/>
  <c r="J36" i="6"/>
  <c r="I36" i="6"/>
  <c r="L35" i="6"/>
  <c r="K35" i="6"/>
  <c r="J35" i="6"/>
  <c r="I35" i="6"/>
  <c r="L34" i="6"/>
  <c r="K34" i="6"/>
  <c r="J34" i="6"/>
  <c r="I34" i="6"/>
  <c r="E34" i="6"/>
  <c r="D34" i="6"/>
  <c r="J9" i="5"/>
  <c r="I9" i="5"/>
  <c r="J8" i="5"/>
  <c r="I8" i="5"/>
  <c r="J7" i="5"/>
  <c r="I7" i="5"/>
  <c r="J6" i="5"/>
  <c r="I6" i="5"/>
  <c r="J5" i="5"/>
  <c r="I5" i="5"/>
  <c r="J4" i="5"/>
  <c r="I4" i="5"/>
  <c r="M7" i="3"/>
  <c r="L7" i="3"/>
  <c r="K7" i="3"/>
  <c r="J7" i="3"/>
  <c r="M6" i="3"/>
  <c r="L6" i="3"/>
  <c r="K6" i="3"/>
  <c r="J6" i="3"/>
  <c r="M5" i="3"/>
  <c r="L5" i="3"/>
  <c r="K5" i="3"/>
  <c r="J5" i="3"/>
  <c r="M4" i="3"/>
  <c r="L4" i="3"/>
  <c r="K4" i="3"/>
  <c r="J4" i="3"/>
  <c r="I19" i="14" l="1"/>
  <c r="I18" i="14"/>
  <c r="I17" i="14"/>
  <c r="I16" i="14"/>
  <c r="I15" i="14"/>
  <c r="I14" i="14"/>
  <c r="I13" i="14"/>
  <c r="I12" i="14"/>
  <c r="I8" i="14"/>
  <c r="I9" i="14"/>
  <c r="I10" i="14"/>
  <c r="I11" i="14"/>
  <c r="I7" i="14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12" i="2"/>
  <c r="J11" i="2"/>
  <c r="J10" i="2"/>
  <c r="C30" i="14" l="1"/>
  <c r="C28" i="14"/>
  <c r="C34" i="14"/>
  <c r="C33" i="14"/>
  <c r="C32" i="14"/>
  <c r="C26" i="14"/>
  <c r="C25" i="14"/>
  <c r="C24" i="14"/>
  <c r="C22" i="14"/>
  <c r="C21" i="14"/>
  <c r="C20" i="14"/>
  <c r="C19" i="14"/>
  <c r="L3" i="12" l="1"/>
  <c r="M3" i="12"/>
  <c r="L4" i="12"/>
  <c r="M4" i="12"/>
  <c r="L5" i="12"/>
  <c r="M5" i="12"/>
  <c r="L6" i="12"/>
  <c r="M6" i="12"/>
  <c r="L7" i="12"/>
  <c r="M7" i="12"/>
  <c r="L8" i="12"/>
  <c r="M8" i="12"/>
  <c r="J3" i="12"/>
  <c r="K3" i="12"/>
  <c r="J4" i="12"/>
  <c r="K4" i="12"/>
  <c r="J5" i="12"/>
  <c r="K5" i="12"/>
  <c r="J6" i="12"/>
  <c r="K6" i="12"/>
  <c r="J7" i="12"/>
  <c r="K7" i="12"/>
  <c r="J8" i="12"/>
  <c r="K8" i="12"/>
  <c r="I8" i="12"/>
  <c r="I7" i="12"/>
  <c r="I6" i="12"/>
  <c r="I5" i="12"/>
  <c r="I4" i="12"/>
  <c r="I3" i="12"/>
  <c r="C56" i="10" l="1"/>
  <c r="C54" i="10"/>
  <c r="C53" i="10"/>
  <c r="C52" i="10"/>
  <c r="C50" i="10"/>
  <c r="C49" i="10"/>
  <c r="C48" i="10"/>
  <c r="C40" i="10"/>
  <c r="C39" i="10"/>
  <c r="C38" i="10"/>
  <c r="C36" i="10"/>
  <c r="C46" i="10"/>
  <c r="C44" i="10"/>
  <c r="C43" i="10"/>
  <c r="J5" i="10" s="1"/>
  <c r="C42" i="10"/>
  <c r="J4" i="10" s="1"/>
  <c r="C35" i="10"/>
  <c r="C34" i="10"/>
  <c r="C33" i="10"/>
  <c r="C31" i="10"/>
  <c r="C30" i="10"/>
  <c r="C28" i="10"/>
  <c r="C27" i="10"/>
  <c r="K4" i="6" l="1"/>
  <c r="L4" i="6"/>
  <c r="K5" i="6"/>
  <c r="L5" i="6"/>
  <c r="K6" i="6"/>
  <c r="L6" i="6"/>
  <c r="J6" i="7"/>
  <c r="I6" i="7"/>
  <c r="J5" i="7"/>
  <c r="I5" i="7"/>
  <c r="J4" i="7"/>
  <c r="I4" i="7"/>
  <c r="J6" i="6"/>
  <c r="I6" i="6"/>
  <c r="J5" i="6"/>
  <c r="I5" i="6"/>
  <c r="J4" i="6"/>
  <c r="I4" i="6"/>
  <c r="E6" i="6"/>
  <c r="D6" i="6"/>
  <c r="E5" i="6"/>
  <c r="D5" i="6"/>
  <c r="E4" i="6"/>
  <c r="D4" i="6"/>
  <c r="C5" i="4" l="1"/>
  <c r="C6" i="4"/>
  <c r="C4" i="4"/>
  <c r="C38" i="2" l="1"/>
  <c r="C37" i="2"/>
  <c r="C36" i="2"/>
  <c r="C34" i="2"/>
  <c r="J8" i="2" s="1"/>
  <c r="C32" i="2"/>
  <c r="J6" i="2" s="1"/>
  <c r="C31" i="2"/>
  <c r="J5" i="2" s="1"/>
  <c r="C30" i="2"/>
  <c r="J4" i="2" s="1"/>
  <c r="C28" i="2"/>
  <c r="C27" i="2"/>
  <c r="C26" i="2"/>
  <c r="C24" i="2"/>
  <c r="C23" i="2"/>
  <c r="C21" i="2"/>
  <c r="C20" i="2"/>
</calcChain>
</file>

<file path=xl/sharedStrings.xml><?xml version="1.0" encoding="utf-8"?>
<sst xmlns="http://schemas.openxmlformats.org/spreadsheetml/2006/main" count="360" uniqueCount="146">
  <si>
    <t>Variable D80</t>
  </si>
  <si>
    <t>Constante</t>
  </si>
  <si>
    <t>***</t>
  </si>
  <si>
    <t>Femme</t>
  </si>
  <si>
    <t>*</t>
  </si>
  <si>
    <t>Moins de 20 ans</t>
  </si>
  <si>
    <t>40-59 ans</t>
  </si>
  <si>
    <t>60-79 ans</t>
  </si>
  <si>
    <t>niv études 2</t>
  </si>
  <si>
    <t>niv études 3</t>
  </si>
  <si>
    <t>niv études 4</t>
  </si>
  <si>
    <t>santé AB</t>
  </si>
  <si>
    <t>santé AM</t>
  </si>
  <si>
    <t>santé TM</t>
  </si>
  <si>
    <t>Dépendance proche</t>
  </si>
  <si>
    <t>Q2</t>
  </si>
  <si>
    <t>Q3</t>
  </si>
  <si>
    <t>Q4</t>
  </si>
  <si>
    <t>Homme</t>
  </si>
  <si>
    <t>Moins de 20</t>
  </si>
  <si>
    <t>20-39</t>
  </si>
  <si>
    <t>40-59</t>
  </si>
  <si>
    <t>60-79</t>
  </si>
  <si>
    <t>niv études 1</t>
  </si>
  <si>
    <t>santé TB</t>
  </si>
  <si>
    <t>Dépen N</t>
  </si>
  <si>
    <t>Dépend O</t>
  </si>
  <si>
    <t>Q1</t>
  </si>
  <si>
    <t>D74</t>
  </si>
  <si>
    <t>Tâches ménagères</t>
  </si>
  <si>
    <t>Soins personnels</t>
  </si>
  <si>
    <t>Tâches administratives</t>
  </si>
  <si>
    <t>Difficultés cognitives</t>
  </si>
  <si>
    <t>Oui très probablement</t>
  </si>
  <si>
    <t>Non</t>
  </si>
  <si>
    <t>Je n'en ai aucune idée</t>
  </si>
  <si>
    <t>Oui probablement</t>
  </si>
  <si>
    <t>Perte d'autonomie physique seulement</t>
  </si>
  <si>
    <t>Perte d'autonomie physique et troubles cognitifs</t>
  </si>
  <si>
    <t>Troubles cognitifs seulement</t>
  </si>
  <si>
    <t>Le conjoint</t>
  </si>
  <si>
    <t>Un des enfants</t>
  </si>
  <si>
    <t>Un bénévole</t>
  </si>
  <si>
    <t>Un aidant professionnel peu qualifié</t>
  </si>
  <si>
    <t>Un aidant professionnel qualifié</t>
  </si>
  <si>
    <t>Ne sait pas</t>
  </si>
  <si>
    <t>D76</t>
  </si>
  <si>
    <t>Répondants en couple</t>
  </si>
  <si>
    <t>Répondants ne vivant pas en couple</t>
  </si>
  <si>
    <t>&gt;5</t>
  </si>
  <si>
    <t>Acceptabilité de sacrifices du conjoint (personnes en couple)</t>
  </si>
  <si>
    <t>Si cela permet de ne pas payer une aide à domicile</t>
  </si>
  <si>
    <t>Si cela permet de ne pas aller en maison de retraite</t>
  </si>
  <si>
    <t>Oui</t>
  </si>
  <si>
    <t>Peut-être</t>
  </si>
  <si>
    <t>Sans objet</t>
  </si>
  <si>
    <t>D78</t>
  </si>
  <si>
    <t>D79</t>
  </si>
  <si>
    <t>Acceptabilité de sacrifices des enfants (personnes ayant des enfants)</t>
  </si>
  <si>
    <t>Acceptabilité de sacrifices du conjoint si cela permet de ne pas payer une aide à domicile (personnes en couple)</t>
  </si>
  <si>
    <t>D70 (regroupé)</t>
  </si>
  <si>
    <t>Estimations des répondants</t>
  </si>
  <si>
    <t>Coût GIR 1-2</t>
  </si>
  <si>
    <t>Coût GIR 5-6</t>
  </si>
  <si>
    <t>D71</t>
  </si>
  <si>
    <t>Avec l'ensemble de leurs ressources</t>
  </si>
  <si>
    <t>Pourcentage qui auraient des problèmes pour financer MR</t>
  </si>
  <si>
    <t>Avec uniquement leur pension de retraite</t>
  </si>
  <si>
    <t>.</t>
  </si>
  <si>
    <t>Immobilier</t>
  </si>
  <si>
    <t>Sm16</t>
  </si>
  <si>
    <t>Sm8</t>
  </si>
  <si>
    <t>Sm4</t>
  </si>
  <si>
    <t>S0</t>
  </si>
  <si>
    <t>**</t>
  </si>
  <si>
    <t>AR très élevée</t>
  </si>
  <si>
    <t>AR assez élevée</t>
  </si>
  <si>
    <t>AR moyenne</t>
  </si>
  <si>
    <t>AR assez faib$e</t>
  </si>
  <si>
    <t>AR très faible</t>
  </si>
  <si>
    <t>Immo N</t>
  </si>
  <si>
    <t>Immo O</t>
  </si>
  <si>
    <t>D72</t>
  </si>
  <si>
    <t>Epargne personnelle</t>
  </si>
  <si>
    <t>Vente de biens immobiliers</t>
  </si>
  <si>
    <t>Aides financières des enfants</t>
  </si>
  <si>
    <t>Aides sociales publiques (APA par exemple)</t>
  </si>
  <si>
    <t>Pension de retraite</t>
  </si>
  <si>
    <t>Ensemble de la population</t>
  </si>
  <si>
    <t>D81</t>
  </si>
  <si>
    <t>Etat</t>
  </si>
  <si>
    <t>Famille</t>
  </si>
  <si>
    <t>Individu</t>
  </si>
  <si>
    <t>Mélange</t>
  </si>
  <si>
    <t>Total</t>
  </si>
  <si>
    <t>Plutôt Etat</t>
  </si>
  <si>
    <t>Plutôt famille</t>
  </si>
  <si>
    <t>Plutôt individu</t>
  </si>
  <si>
    <t>Etat &gt; 50%</t>
  </si>
  <si>
    <t>Famille &gt; 50%</t>
  </si>
  <si>
    <t>Individu &gt; 50%</t>
  </si>
  <si>
    <t>TB</t>
  </si>
  <si>
    <t>AM ou TM</t>
  </si>
  <si>
    <t>Confronté dépendance</t>
  </si>
  <si>
    <t>Dépendance probable</t>
  </si>
  <si>
    <t>Non confonté dép</t>
  </si>
  <si>
    <t>Confronté dép</t>
  </si>
  <si>
    <t>Dépendance peu probable</t>
  </si>
  <si>
    <t>Pas ou peu d'études</t>
  </si>
  <si>
    <t>BTS, DUT ou 1er cycle du supérieur</t>
  </si>
  <si>
    <t>Revenu &lt; 12 k€</t>
  </si>
  <si>
    <t>12 k€ à 20 k€</t>
  </si>
  <si>
    <t>20 k€ à 30 k€</t>
  </si>
  <si>
    <t>Plus de 30 k€</t>
  </si>
  <si>
    <t>Santé</t>
  </si>
  <si>
    <t>Très bonne</t>
  </si>
  <si>
    <t>Assez bonne</t>
  </si>
  <si>
    <t>Satisfaisante</t>
  </si>
  <si>
    <t>Assez mauvaise
ou très mauvaise</t>
  </si>
  <si>
    <t>Perte d'autonomie d'un proche</t>
  </si>
  <si>
    <t>Non confronté</t>
  </si>
  <si>
    <t>Déjà confronté</t>
  </si>
  <si>
    <t>Niveau d'études</t>
  </si>
  <si>
    <t>Niveau lycée ou
brevet professionnel</t>
  </si>
  <si>
    <t>2e ou 3e cycle
du supérieur</t>
  </si>
  <si>
    <t>Aversion pour le risque</t>
  </si>
  <si>
    <t>Très élevée</t>
  </si>
  <si>
    <t>Assez élevée</t>
  </si>
  <si>
    <t>Moyenne</t>
  </si>
  <si>
    <t>Faible</t>
  </si>
  <si>
    <t>Très faible</t>
  </si>
  <si>
    <t>Niveau de revenu</t>
  </si>
  <si>
    <t>Niveau de patrimoine</t>
  </si>
  <si>
    <t>- de 12 k€</t>
  </si>
  <si>
    <t>+ de 30 k€</t>
  </si>
  <si>
    <t>75 k€ à 250 k€</t>
  </si>
  <si>
    <t>250 k€ à 500 k€</t>
  </si>
  <si>
    <t>+ de 500 k€</t>
  </si>
  <si>
    <t>Assez mauvaise 
ou très mauvaise</t>
  </si>
  <si>
    <t>non déclaré
ou - de 75 k€</t>
  </si>
  <si>
    <t>Dépendance d'un proche</t>
  </si>
  <si>
    <t>Notée de 0 à 5</t>
  </si>
  <si>
    <t>Notée de 6 à 10</t>
  </si>
  <si>
    <t>Non confonté</t>
  </si>
  <si>
    <t>Déjà confonté</t>
  </si>
  <si>
    <t>Probabilité de devenir dépendant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</si>
</sst>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'G1'!$B$2:$B$12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'G1'!$C$2:$C$12</c:f>
              <c:numCache>
                <c:formatCode>0.0%</c:formatCode>
                <c:ptCount val="11"/>
                <c:pt idx="0">
                  <c:v>1.3000000000000001E-2</c:v>
                </c:pt>
                <c:pt idx="1">
                  <c:v>1.6E-2</c:v>
                </c:pt>
                <c:pt idx="2">
                  <c:v>0.03</c:v>
                </c:pt>
                <c:pt idx="3">
                  <c:v>0.04</c:v>
                </c:pt>
                <c:pt idx="4">
                  <c:v>2.6000000000000002E-2</c:v>
                </c:pt>
                <c:pt idx="5">
                  <c:v>0.32700000000000001</c:v>
                </c:pt>
                <c:pt idx="6">
                  <c:v>9.8000000000000004E-2</c:v>
                </c:pt>
                <c:pt idx="7">
                  <c:v>0.16500000000000001</c:v>
                </c:pt>
                <c:pt idx="8">
                  <c:v>0.17699999999999999</c:v>
                </c:pt>
                <c:pt idx="9">
                  <c:v>5.0999999999999997E-2</c:v>
                </c:pt>
                <c:pt idx="10">
                  <c:v>5.5999999999999994E-2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5-444D-AACF-1DCA36FF2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15872"/>
        <c:axId val="352809312"/>
      </c:barChart>
      <c:catAx>
        <c:axId val="3528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2809312"/>
        <c:crosses val="autoZero"/>
        <c:auto val="1"/>
        <c:lblAlgn val="ctr"/>
        <c:lblOffset val="100"/>
        <c:noMultiLvlLbl val="0"/>
      </c:catAx>
      <c:valAx>
        <c:axId val="3528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281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'G8'!$H$1</c:f>
              <c:strCache>
                <c:ptCount val="1"/>
                <c:pt idx="0">
                  <c:v>Estimations des répondants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'G8'!$C$2:$C$22</c:f>
              <c:numCache>
                <c:formatCode>General</c:formatCode>
                <c:ptCount val="21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2750</c:v>
                </c:pt>
                <c:pt idx="12">
                  <c:v>3000</c:v>
                </c:pt>
                <c:pt idx="13">
                  <c:v>3250</c:v>
                </c:pt>
                <c:pt idx="14">
                  <c:v>3500</c:v>
                </c:pt>
                <c:pt idx="15">
                  <c:v>3750</c:v>
                </c:pt>
                <c:pt idx="16">
                  <c:v>4000</c:v>
                </c:pt>
                <c:pt idx="17">
                  <c:v>4250</c:v>
                </c:pt>
                <c:pt idx="18">
                  <c:v>4500</c:v>
                </c:pt>
                <c:pt idx="19">
                  <c:v>4750</c:v>
                </c:pt>
                <c:pt idx="20">
                  <c:v>5000</c:v>
                </c:pt>
              </c:numCache>
            </c:numRef>
          </c:cat>
          <c:val>
            <c:numRef>
              <c:f>'G8'!$H$2:$H$22</c:f>
              <c:numCache>
                <c:formatCode>0.00%</c:formatCode>
                <c:ptCount val="21"/>
                <c:pt idx="0">
                  <c:v>1E-3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1.2E-2</c:v>
                </c:pt>
                <c:pt idx="4">
                  <c:v>2.8999999999999998E-2</c:v>
                </c:pt>
                <c:pt idx="5">
                  <c:v>3.4000000000000002E-2</c:v>
                </c:pt>
                <c:pt idx="6">
                  <c:v>0.107</c:v>
                </c:pt>
                <c:pt idx="7">
                  <c:v>6.3E-2</c:v>
                </c:pt>
                <c:pt idx="8">
                  <c:v>0.34700000000000003</c:v>
                </c:pt>
                <c:pt idx="9">
                  <c:v>0.06</c:v>
                </c:pt>
                <c:pt idx="10">
                  <c:v>0.19399999999999998</c:v>
                </c:pt>
                <c:pt idx="11">
                  <c:v>2.3E-2</c:v>
                </c:pt>
                <c:pt idx="12">
                  <c:v>9.3000000000000013E-2</c:v>
                </c:pt>
                <c:pt idx="13">
                  <c:v>5.0000000000000001E-3</c:v>
                </c:pt>
                <c:pt idx="14">
                  <c:v>1.2E-2</c:v>
                </c:pt>
                <c:pt idx="15">
                  <c:v>0</c:v>
                </c:pt>
                <c:pt idx="16">
                  <c:v>6.0000000000000001E-3</c:v>
                </c:pt>
                <c:pt idx="17">
                  <c:v>0</c:v>
                </c:pt>
                <c:pt idx="18">
                  <c:v>1E-3</c:v>
                </c:pt>
                <c:pt idx="19">
                  <c:v>0</c:v>
                </c:pt>
                <c:pt idx="20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D-44FA-B90E-3EFEA140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7756208"/>
        <c:axId val="727760472"/>
      </c:barChart>
      <c:lineChart>
        <c:grouping val="standard"/>
        <c:varyColors val="0"/>
        <c:ser>
          <c:idx val="1"/>
          <c:order val="1"/>
          <c:tx>
            <c:strRef>
              <c:f>'G8'!$I$1</c:f>
              <c:strCache>
                <c:ptCount val="1"/>
                <c:pt idx="0">
                  <c:v>Coût GIR 1-2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'G8'!$C$2:$C$22</c:f>
              <c:numCache>
                <c:formatCode>General</c:formatCode>
                <c:ptCount val="21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2750</c:v>
                </c:pt>
                <c:pt idx="12">
                  <c:v>3000</c:v>
                </c:pt>
                <c:pt idx="13">
                  <c:v>3250</c:v>
                </c:pt>
                <c:pt idx="14">
                  <c:v>3500</c:v>
                </c:pt>
                <c:pt idx="15">
                  <c:v>3750</c:v>
                </c:pt>
                <c:pt idx="16">
                  <c:v>4000</c:v>
                </c:pt>
                <c:pt idx="17">
                  <c:v>4250</c:v>
                </c:pt>
                <c:pt idx="18">
                  <c:v>4500</c:v>
                </c:pt>
                <c:pt idx="19">
                  <c:v>4750</c:v>
                </c:pt>
                <c:pt idx="20">
                  <c:v>5000</c:v>
                </c:pt>
              </c:numCache>
            </c:numRef>
          </c:cat>
          <c:val>
            <c:numRef>
              <c:f>'G8'!$I$2:$I$22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1E-3</c:v>
                </c:pt>
                <c:pt idx="8">
                  <c:v>7.2000000000000008E-2</c:v>
                </c:pt>
                <c:pt idx="9">
                  <c:v>0.32100000000000001</c:v>
                </c:pt>
                <c:pt idx="10">
                  <c:v>0.26500000000000001</c:v>
                </c:pt>
                <c:pt idx="11">
                  <c:v>0.107</c:v>
                </c:pt>
                <c:pt idx="12">
                  <c:v>8.3000000000000004E-2</c:v>
                </c:pt>
                <c:pt idx="13">
                  <c:v>5.5999999999999994E-2</c:v>
                </c:pt>
                <c:pt idx="14">
                  <c:v>4.4000000000000004E-2</c:v>
                </c:pt>
                <c:pt idx="15">
                  <c:v>2.2000000000000002E-2</c:v>
                </c:pt>
                <c:pt idx="16">
                  <c:v>1.1000000000000001E-2</c:v>
                </c:pt>
                <c:pt idx="17">
                  <c:v>6.0000000000000001E-3</c:v>
                </c:pt>
                <c:pt idx="18">
                  <c:v>4.0000000000000001E-3</c:v>
                </c:pt>
                <c:pt idx="19">
                  <c:v>3.0000000000000001E-3</c:v>
                </c:pt>
                <c:pt idx="2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D-44FA-B90E-3EFEA1403629}"/>
            </c:ext>
          </c:extLst>
        </c:ser>
        <c:ser>
          <c:idx val="2"/>
          <c:order val="2"/>
          <c:tx>
            <c:strRef>
              <c:f>'G8'!$J$1</c:f>
              <c:strCache>
                <c:ptCount val="1"/>
                <c:pt idx="0">
                  <c:v>Coût GIR 5-6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'G8'!$C$2:$C$22</c:f>
              <c:numCache>
                <c:formatCode>General</c:formatCode>
                <c:ptCount val="21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2250</c:v>
                </c:pt>
                <c:pt idx="10">
                  <c:v>2500</c:v>
                </c:pt>
                <c:pt idx="11">
                  <c:v>2750</c:v>
                </c:pt>
                <c:pt idx="12">
                  <c:v>3000</c:v>
                </c:pt>
                <c:pt idx="13">
                  <c:v>3250</c:v>
                </c:pt>
                <c:pt idx="14">
                  <c:v>3500</c:v>
                </c:pt>
                <c:pt idx="15">
                  <c:v>3750</c:v>
                </c:pt>
                <c:pt idx="16">
                  <c:v>4000</c:v>
                </c:pt>
                <c:pt idx="17">
                  <c:v>4250</c:v>
                </c:pt>
                <c:pt idx="18">
                  <c:v>4500</c:v>
                </c:pt>
                <c:pt idx="19">
                  <c:v>4750</c:v>
                </c:pt>
                <c:pt idx="20">
                  <c:v>5000</c:v>
                </c:pt>
              </c:numCache>
            </c:numRef>
          </c:cat>
          <c:val>
            <c:numRef>
              <c:f>'G8'!$J$2:$J$22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3.5000000000000003E-2</c:v>
                </c:pt>
                <c:pt idx="7">
                  <c:v>0.29199999999999998</c:v>
                </c:pt>
                <c:pt idx="8">
                  <c:v>0.313</c:v>
                </c:pt>
                <c:pt idx="9">
                  <c:v>0.11199999999999999</c:v>
                </c:pt>
                <c:pt idx="10">
                  <c:v>8.3000000000000004E-2</c:v>
                </c:pt>
                <c:pt idx="11">
                  <c:v>5.9000000000000004E-2</c:v>
                </c:pt>
                <c:pt idx="12">
                  <c:v>4.7E-2</c:v>
                </c:pt>
                <c:pt idx="13">
                  <c:v>2.7000000000000003E-2</c:v>
                </c:pt>
                <c:pt idx="14">
                  <c:v>1.3000000000000001E-2</c:v>
                </c:pt>
                <c:pt idx="15">
                  <c:v>8.0000000000000002E-3</c:v>
                </c:pt>
                <c:pt idx="16">
                  <c:v>5.0000000000000001E-3</c:v>
                </c:pt>
                <c:pt idx="17">
                  <c:v>3.0000000000000001E-3</c:v>
                </c:pt>
                <c:pt idx="18">
                  <c:v>1E-3</c:v>
                </c:pt>
                <c:pt idx="19">
                  <c:v>1E-3</c:v>
                </c:pt>
                <c:pt idx="2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ED-44FA-B90E-3EFEA140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56208"/>
        <c:axId val="727760472"/>
      </c:lineChart>
      <c:catAx>
        <c:axId val="72775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7760472"/>
        <c:crosses val="autoZero"/>
        <c:auto val="1"/>
        <c:lblAlgn val="ctr"/>
        <c:lblOffset val="100"/>
        <c:noMultiLvlLbl val="0"/>
      </c:catAx>
      <c:valAx>
        <c:axId val="727760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775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'G9'!$F$4</c:f>
              <c:strCache>
                <c:ptCount val="1"/>
                <c:pt idx="0">
                  <c:v>Avec l'ensemble de leurs ressources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'G9'!$B$5:$B$8</c:f>
              <c:strCache>
                <c:ptCount val="4"/>
                <c:pt idx="0">
                  <c:v>Revenu &lt; 12 k€</c:v>
                </c:pt>
                <c:pt idx="1">
                  <c:v>12 k€ à 20 k€</c:v>
                </c:pt>
                <c:pt idx="2">
                  <c:v>20 k€ à 30 k€</c:v>
                </c:pt>
                <c:pt idx="3">
                  <c:v>Plus de 30 k€</c:v>
                </c:pt>
              </c:strCache>
            </c:strRef>
          </c:cat>
          <c:val>
            <c:numRef>
              <c:f>'G9'!$F$5:$F$8</c:f>
              <c:numCache>
                <c:formatCode>0.00%</c:formatCode>
                <c:ptCount val="4"/>
                <c:pt idx="0">
                  <c:v>0.75599999999999989</c:v>
                </c:pt>
                <c:pt idx="1">
                  <c:v>0.73</c:v>
                </c:pt>
                <c:pt idx="2">
                  <c:v>0.61699999999999999</c:v>
                </c:pt>
                <c:pt idx="3">
                  <c:v>0.53400000000000003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A-4A07-A075-9CE7E61390E1}"/>
            </c:ext>
          </c:extLst>
        </c:ser>
        <c:ser>
          <c:idx val="1"/>
          <c:order val="1"/>
          <c:tx>
            <c:strRef>
              <c:f>'G9'!$G$4</c:f>
              <c:strCache>
                <c:ptCount val="1"/>
                <c:pt idx="0">
                  <c:v>Avec uniquement leur pension de retraite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'G9'!$B$5:$B$8</c:f>
              <c:strCache>
                <c:ptCount val="4"/>
                <c:pt idx="0">
                  <c:v>Revenu &lt; 12 k€</c:v>
                </c:pt>
                <c:pt idx="1">
                  <c:v>12 k€ à 20 k€</c:v>
                </c:pt>
                <c:pt idx="2">
                  <c:v>20 k€ à 30 k€</c:v>
                </c:pt>
                <c:pt idx="3">
                  <c:v>Plus de 30 k€</c:v>
                </c:pt>
              </c:strCache>
            </c:strRef>
          </c:cat>
          <c:val>
            <c:numRef>
              <c:f>'G9'!$G$5:$G$8</c:f>
              <c:numCache>
                <c:formatCode>0.00%</c:formatCode>
                <c:ptCount val="4"/>
                <c:pt idx="0">
                  <c:v>0.91400000000000003</c:v>
                </c:pt>
                <c:pt idx="1">
                  <c:v>0.90599999999999992</c:v>
                </c:pt>
                <c:pt idx="2">
                  <c:v>0.88500000000000001</c:v>
                </c:pt>
                <c:pt idx="3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A-4A07-A075-9CE7E613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145872"/>
        <c:axId val="792139968"/>
      </c:barChart>
      <c:catAx>
        <c:axId val="79214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2139968"/>
        <c:crosses val="autoZero"/>
        <c:auto val="1"/>
        <c:lblAlgn val="ctr"/>
        <c:lblOffset val="100"/>
        <c:noMultiLvlLbl val="0"/>
      </c:catAx>
      <c:valAx>
        <c:axId val="7921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214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03-46D0-8E99-E73D543191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B03-46D0-8E99-E73D543191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B03-46D0-8E99-E73D543191C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03-46D0-8E99-E73D543191C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B03-46D0-8E99-E73D543191C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03-46D0-8E99-E73D543191C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B03-46D0-8E99-E73D543191C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B03-46D0-8E99-E73D543191C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B03-46D0-8E99-E73D543191C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B03-46D0-8E99-E73D543191C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B03-46D0-8E99-E73D543191C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B03-46D0-8E99-E73D543191C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B03-46D0-8E99-E73D543191C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B03-46D0-8E99-E73D543191C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B03-46D0-8E99-E73D543191C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B03-46D0-8E99-E73D543191C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B03-46D0-8E99-E73D543191C0}"/>
              </c:ext>
            </c:extLst>
          </c:dPt>
          <c:cat>
            <c:multiLvlStrRef>
              <c:f>'G10'!$H$3:$I$19</c:f>
              <c:multiLvlStrCache>
                <c:ptCount val="17"/>
                <c:lvl>
                  <c:pt idx="0">
                    <c:v>Très bonne</c:v>
                  </c:pt>
                  <c:pt idx="1">
                    <c:v>Assez bonne</c:v>
                  </c:pt>
                  <c:pt idx="2">
                    <c:v>Satisfaisante</c:v>
                  </c:pt>
                  <c:pt idx="3">
                    <c:v>Assez mauvaise 
ou très mauvaise</c:v>
                  </c:pt>
                  <c:pt idx="4">
                    <c:v>Très élevée</c:v>
                  </c:pt>
                  <c:pt idx="5">
                    <c:v>Assez élevée</c:v>
                  </c:pt>
                  <c:pt idx="6">
                    <c:v>Moyenne</c:v>
                  </c:pt>
                  <c:pt idx="7">
                    <c:v>Faible</c:v>
                  </c:pt>
                  <c:pt idx="8">
                    <c:v>Très faible</c:v>
                  </c:pt>
                  <c:pt idx="9">
                    <c:v>- de 12 k€</c:v>
                  </c:pt>
                  <c:pt idx="10">
                    <c:v>12 k€ à 20 k€</c:v>
                  </c:pt>
                  <c:pt idx="11">
                    <c:v>20 k€ à 30 k€</c:v>
                  </c:pt>
                  <c:pt idx="12">
                    <c:v>+ de 30 k€</c:v>
                  </c:pt>
                  <c:pt idx="13">
                    <c:v>non déclaré
ou - de 75 k€</c:v>
                  </c:pt>
                  <c:pt idx="14">
                    <c:v>75 k€ à 250 k€</c:v>
                  </c:pt>
                  <c:pt idx="15">
                    <c:v>250 k€ à 500 k€</c:v>
                  </c:pt>
                  <c:pt idx="16">
                    <c:v>+ de 500 k€</c:v>
                  </c:pt>
                </c:lvl>
                <c:lvl>
                  <c:pt idx="0">
                    <c:v>Santé</c:v>
                  </c:pt>
                  <c:pt idx="4">
                    <c:v>Aversion pour le risque</c:v>
                  </c:pt>
                  <c:pt idx="9">
                    <c:v>Niveau de revenu</c:v>
                  </c:pt>
                  <c:pt idx="13">
                    <c:v>Niveau de patrimoine</c:v>
                  </c:pt>
                </c:lvl>
              </c:multiLvlStrCache>
            </c:multiLvlStrRef>
          </c:cat>
          <c:val>
            <c:numRef>
              <c:f>'G10'!$J$3:$J$19</c:f>
              <c:numCache>
                <c:formatCode>0.00</c:formatCode>
                <c:ptCount val="17"/>
                <c:pt idx="0" formatCode="General">
                  <c:v>1</c:v>
                </c:pt>
                <c:pt idx="1">
                  <c:v>1.1162780704588713</c:v>
                </c:pt>
                <c:pt idx="2">
                  <c:v>1.2586000099294778</c:v>
                </c:pt>
                <c:pt idx="3">
                  <c:v>1.5999941932173602</c:v>
                </c:pt>
                <c:pt idx="4">
                  <c:v>1.1853048513203654</c:v>
                </c:pt>
                <c:pt idx="5">
                  <c:v>1</c:v>
                </c:pt>
                <c:pt idx="6">
                  <c:v>0.93239381990594827</c:v>
                </c:pt>
                <c:pt idx="7">
                  <c:v>0.75578374145572547</c:v>
                </c:pt>
                <c:pt idx="8">
                  <c:v>0.5543272847345071</c:v>
                </c:pt>
                <c:pt idx="9">
                  <c:v>1</c:v>
                </c:pt>
                <c:pt idx="10">
                  <c:v>1.0100501670841679</c:v>
                </c:pt>
                <c:pt idx="11">
                  <c:v>0.74826356757856527</c:v>
                </c:pt>
                <c:pt idx="12">
                  <c:v>0.53794443759467447</c:v>
                </c:pt>
                <c:pt idx="13">
                  <c:v>1</c:v>
                </c:pt>
                <c:pt idx="14">
                  <c:v>0.92311634638663576</c:v>
                </c:pt>
                <c:pt idx="15">
                  <c:v>0.72614903707369094</c:v>
                </c:pt>
                <c:pt idx="16">
                  <c:v>0.39851904108451414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3-46D0-8E99-E73D5431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503768"/>
        <c:axId val="57250245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'G10'!$I$3:$I$19</c:f>
              <c:strCache>
                <c:ptCount val="17"/>
                <c:pt idx="0">
                  <c:v>Très bonne</c:v>
                </c:pt>
                <c:pt idx="1">
                  <c:v>Assez bonne</c:v>
                </c:pt>
                <c:pt idx="2">
                  <c:v>Satisfaisante</c:v>
                </c:pt>
                <c:pt idx="3">
                  <c:v>Assez mauvaise 
ou très mauvaise</c:v>
                </c:pt>
                <c:pt idx="4">
                  <c:v>Très élevée</c:v>
                </c:pt>
                <c:pt idx="5">
                  <c:v>Assez élevée</c:v>
                </c:pt>
                <c:pt idx="6">
                  <c:v>Moyenne</c:v>
                </c:pt>
                <c:pt idx="7">
                  <c:v>Faible</c:v>
                </c:pt>
                <c:pt idx="8">
                  <c:v>Très faible</c:v>
                </c:pt>
                <c:pt idx="9">
                  <c:v>- de 12 k€</c:v>
                </c:pt>
                <c:pt idx="10">
                  <c:v>12 k€ à 20 k€</c:v>
                </c:pt>
                <c:pt idx="11">
                  <c:v>20 k€ à 30 k€</c:v>
                </c:pt>
                <c:pt idx="12">
                  <c:v>+ de 30 k€</c:v>
                </c:pt>
                <c:pt idx="13">
                  <c:v>non déclaré
ou - de 75 k€</c:v>
                </c:pt>
                <c:pt idx="14">
                  <c:v>75 k€ à 250 k€</c:v>
                </c:pt>
                <c:pt idx="15">
                  <c:v>250 k€ à 500 k€</c:v>
                </c:pt>
                <c:pt idx="16">
                  <c:v>+ de 500 k€</c:v>
                </c:pt>
              </c:strCache>
            </c:strRef>
          </c:cat>
          <c:val>
            <c:numRef>
              <c:f>'G10'!$K$3:$K$19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3-46D0-8E99-E73D5431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503768"/>
        <c:axId val="572502456"/>
      </c:lineChart>
      <c:catAx>
        <c:axId val="57250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2502456"/>
        <c:crosses val="autoZero"/>
        <c:auto val="1"/>
        <c:lblAlgn val="ctr"/>
        <c:lblOffset val="100"/>
        <c:noMultiLvlLbl val="0"/>
      </c:catAx>
      <c:valAx>
        <c:axId val="57250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250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'G11'!$K$2</c:f>
              <c:strCache>
                <c:ptCount val="1"/>
                <c:pt idx="0">
                  <c:v>Revenu &lt; 12 k€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'G11'!$C$3:$C$7</c:f>
              <c:strCache>
                <c:ptCount val="5"/>
                <c:pt idx="0">
                  <c:v>Epargne personnelle</c:v>
                </c:pt>
                <c:pt idx="1">
                  <c:v>Vente de biens immobiliers</c:v>
                </c:pt>
                <c:pt idx="2">
                  <c:v>Aides financières des enfants</c:v>
                </c:pt>
                <c:pt idx="3">
                  <c:v>Aides sociales publiques (APA par exemple)</c:v>
                </c:pt>
                <c:pt idx="4">
                  <c:v>Pension de retraite</c:v>
                </c:pt>
              </c:strCache>
            </c:strRef>
          </c:cat>
          <c:val>
            <c:numRef>
              <c:f>'G11'!$K$3:$K$7</c:f>
              <c:numCache>
                <c:formatCode>0.00%</c:formatCode>
                <c:ptCount val="5"/>
                <c:pt idx="0">
                  <c:v>0.45299999999999996</c:v>
                </c:pt>
                <c:pt idx="1">
                  <c:v>0.45500000000000002</c:v>
                </c:pt>
                <c:pt idx="2">
                  <c:v>0.14499999999999999</c:v>
                </c:pt>
                <c:pt idx="3">
                  <c:v>0.49099999999999999</c:v>
                </c:pt>
                <c:pt idx="4">
                  <c:v>0.58099999999999996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4-4C05-803D-CD20141AE0AB}"/>
            </c:ext>
          </c:extLst>
        </c:ser>
        <c:ser>
          <c:idx val="2"/>
          <c:order val="2"/>
          <c:tx>
            <c:strRef>
              <c:f>'G11'!$L$2</c:f>
              <c:strCache>
                <c:ptCount val="1"/>
                <c:pt idx="0">
                  <c:v>12 k€ à 20 k€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'G11'!$C$3:$C$7</c:f>
              <c:strCache>
                <c:ptCount val="5"/>
                <c:pt idx="0">
                  <c:v>Epargne personnelle</c:v>
                </c:pt>
                <c:pt idx="1">
                  <c:v>Vente de biens immobiliers</c:v>
                </c:pt>
                <c:pt idx="2">
                  <c:v>Aides financières des enfants</c:v>
                </c:pt>
                <c:pt idx="3">
                  <c:v>Aides sociales publiques (APA par exemple)</c:v>
                </c:pt>
                <c:pt idx="4">
                  <c:v>Pension de retraite</c:v>
                </c:pt>
              </c:strCache>
            </c:strRef>
          </c:cat>
          <c:val>
            <c:numRef>
              <c:f>'G11'!$L$3:$L$7</c:f>
              <c:numCache>
                <c:formatCode>0.00%</c:formatCode>
                <c:ptCount val="5"/>
                <c:pt idx="0">
                  <c:v>0.496</c:v>
                </c:pt>
                <c:pt idx="1">
                  <c:v>0.54299999999999993</c:v>
                </c:pt>
                <c:pt idx="2">
                  <c:v>0.14000000000000001</c:v>
                </c:pt>
                <c:pt idx="3">
                  <c:v>0.45100000000000001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4-4C05-803D-CD20141AE0AB}"/>
            </c:ext>
          </c:extLst>
        </c:ser>
        <c:ser>
          <c:idx val="3"/>
          <c:order val="3"/>
          <c:tx>
            <c:strRef>
              <c:f>'G11'!$M$2</c:f>
              <c:strCache>
                <c:ptCount val="1"/>
                <c:pt idx="0">
                  <c:v>20 k€ à 30 k€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'G11'!$C$3:$C$7</c:f>
              <c:strCache>
                <c:ptCount val="5"/>
                <c:pt idx="0">
                  <c:v>Epargne personnelle</c:v>
                </c:pt>
                <c:pt idx="1">
                  <c:v>Vente de biens immobiliers</c:v>
                </c:pt>
                <c:pt idx="2">
                  <c:v>Aides financières des enfants</c:v>
                </c:pt>
                <c:pt idx="3">
                  <c:v>Aides sociales publiques (APA par exemple)</c:v>
                </c:pt>
                <c:pt idx="4">
                  <c:v>Pension de retraite</c:v>
                </c:pt>
              </c:strCache>
            </c:strRef>
          </c:cat>
          <c:val>
            <c:numRef>
              <c:f>'G11'!$M$3:$M$7</c:f>
              <c:numCache>
                <c:formatCode>0.00%</c:formatCode>
                <c:ptCount val="5"/>
                <c:pt idx="0">
                  <c:v>0.622</c:v>
                </c:pt>
                <c:pt idx="1">
                  <c:v>0.67500000000000004</c:v>
                </c:pt>
                <c:pt idx="2">
                  <c:v>9.4E-2</c:v>
                </c:pt>
                <c:pt idx="3">
                  <c:v>0.33500000000000002</c:v>
                </c:pt>
                <c:pt idx="4">
                  <c:v>0.66900000000000004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4-4C05-803D-CD20141AE0AB}"/>
            </c:ext>
          </c:extLst>
        </c:ser>
        <c:ser>
          <c:idx val="4"/>
          <c:order val="4"/>
          <c:tx>
            <c:strRef>
              <c:f>'G11'!$N$2</c:f>
              <c:strCache>
                <c:ptCount val="1"/>
                <c:pt idx="0">
                  <c:v>Plus de 30 k€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'G11'!$C$3:$C$7</c:f>
              <c:strCache>
                <c:ptCount val="5"/>
                <c:pt idx="0">
                  <c:v>Epargne personnelle</c:v>
                </c:pt>
                <c:pt idx="1">
                  <c:v>Vente de biens immobiliers</c:v>
                </c:pt>
                <c:pt idx="2">
                  <c:v>Aides financières des enfants</c:v>
                </c:pt>
                <c:pt idx="3">
                  <c:v>Aides sociales publiques (APA par exemple)</c:v>
                </c:pt>
                <c:pt idx="4">
                  <c:v>Pension de retraite</c:v>
                </c:pt>
              </c:strCache>
            </c:strRef>
          </c:cat>
          <c:val>
            <c:numRef>
              <c:f>'G11'!$N$3:$N$7</c:f>
              <c:numCache>
                <c:formatCode>0.00%</c:formatCode>
                <c:ptCount val="5"/>
                <c:pt idx="0">
                  <c:v>0.76300000000000001</c:v>
                </c:pt>
                <c:pt idx="1">
                  <c:v>0.66200000000000003</c:v>
                </c:pt>
                <c:pt idx="2">
                  <c:v>8.6999999999999994E-2</c:v>
                </c:pt>
                <c:pt idx="3">
                  <c:v>0.245</c:v>
                </c:pt>
                <c:pt idx="4">
                  <c:v>0.72900000000000009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34-4C05-803D-CD20141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5503432"/>
        <c:axId val="615501464"/>
      </c:barChart>
      <c:lineChart>
        <c:grouping val="standard"/>
        <c:varyColors val="0"/>
        <c:ser>
          <c:idx val="0"/>
          <c:order val="0"/>
          <c:tx>
            <c:strRef>
              <c:f>'G11'!$J$2</c:f>
              <c:strCache>
                <c:ptCount val="1"/>
                <c:pt idx="0">
                  <c:v>Ensemble de la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'G11'!$C$3:$C$7</c:f>
              <c:strCache>
                <c:ptCount val="5"/>
                <c:pt idx="0">
                  <c:v>Epargne personnelle</c:v>
                </c:pt>
                <c:pt idx="1">
                  <c:v>Vente de biens immobiliers</c:v>
                </c:pt>
                <c:pt idx="2">
                  <c:v>Aides financières des enfants</c:v>
                </c:pt>
                <c:pt idx="3">
                  <c:v>Aides sociales publiques (APA par exemple)</c:v>
                </c:pt>
                <c:pt idx="4">
                  <c:v>Pension de retraite</c:v>
                </c:pt>
              </c:strCache>
            </c:strRef>
          </c:cat>
          <c:val>
            <c:numRef>
              <c:f>'G11'!$J$3:$J$7</c:f>
              <c:numCache>
                <c:formatCode>0.00%</c:formatCode>
                <c:ptCount val="5"/>
                <c:pt idx="0">
                  <c:v>0.56799999999999995</c:v>
                </c:pt>
                <c:pt idx="1">
                  <c:v>0.57600000000000007</c:v>
                </c:pt>
                <c:pt idx="2">
                  <c:v>0.12</c:v>
                </c:pt>
                <c:pt idx="3">
                  <c:v>0.39100000000000001</c:v>
                </c:pt>
                <c:pt idx="4">
                  <c:v>0.65300000000000002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34-4C05-803D-CD20141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503432"/>
        <c:axId val="615501464"/>
      </c:lineChart>
      <c:catAx>
        <c:axId val="61550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1464"/>
        <c:crosses val="autoZero"/>
        <c:auto val="1"/>
        <c:lblAlgn val="ctr"/>
        <c:lblOffset val="100"/>
        <c:noMultiLvlLbl val="0"/>
      </c:catAx>
      <c:valAx>
        <c:axId val="61550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A1-493F-86A7-20105C175CB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A1-493F-86A7-20105C175CBC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A1-493F-86A7-20105C175CB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A1-493F-86A7-20105C175CBC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8A1-493F-86A7-20105C175CB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A1-493F-86A7-20105C175CBC}"/>
              </c:ext>
            </c:extLst>
          </c:dPt>
          <c:dPt>
            <c:idx val="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A1-493F-86A7-20105C175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'G12'!$H$3:$H$8</c:f>
              <c:strCache>
                <c:ptCount val="6"/>
                <c:pt idx="0">
                  <c:v>Etat &gt; 50%</c:v>
                </c:pt>
                <c:pt idx="1">
                  <c:v>Famille &gt; 50%</c:v>
                </c:pt>
                <c:pt idx="2">
                  <c:v>Individu &gt; 50%</c:v>
                </c:pt>
                <c:pt idx="3">
                  <c:v>Plutôt Etat</c:v>
                </c:pt>
                <c:pt idx="4">
                  <c:v>Plutôt famille</c:v>
                </c:pt>
                <c:pt idx="5">
                  <c:v>Plutôt individu</c:v>
                </c:pt>
              </c:strCache>
            </c:strRef>
          </c:cat>
          <c:val>
            <c:numRef>
              <c:f>'G12'!$I$3:$I$8</c:f>
              <c:numCache>
                <c:formatCode>0.0</c:formatCode>
                <c:ptCount val="6"/>
                <c:pt idx="0">
                  <c:v>46.7</c:v>
                </c:pt>
                <c:pt idx="1">
                  <c:v>0.4</c:v>
                </c:pt>
                <c:pt idx="2">
                  <c:v>15.5</c:v>
                </c:pt>
                <c:pt idx="3">
                  <c:v>22.178199999999997</c:v>
                </c:pt>
                <c:pt idx="4">
                  <c:v>1.9447999999999999</c:v>
                </c:pt>
                <c:pt idx="5">
                  <c:v>13.277000000000001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1-493F-86A7-20105C175CBC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B6-4DE7-9108-A685F3F79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8B6-4DE7-9108-A685F3F79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B6-4DE7-9108-A685F3F79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8B6-4DE7-9108-A685F3F7937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B6-4DE7-9108-A685F3F793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8B6-4DE7-9108-A685F3F7937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B6-4DE7-9108-A685F3F7937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8B6-4DE7-9108-A685F3F7937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B6-4DE7-9108-A685F3F7937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8B6-4DE7-9108-A685F3F7937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8B6-4DE7-9108-A685F3F7937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8B6-4DE7-9108-A685F3F7937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8B6-4DE7-9108-A685F3F79375}"/>
              </c:ext>
            </c:extLst>
          </c:dPt>
          <c:cat>
            <c:multiLvlStrRef>
              <c:f>'G13'!$G$7:$H$19</c:f>
              <c:multiLvlStrCache>
                <c:ptCount val="13"/>
                <c:lvl>
                  <c:pt idx="0">
                    <c:v>Très élevée</c:v>
                  </c:pt>
                  <c:pt idx="1">
                    <c:v>Assez élevée</c:v>
                  </c:pt>
                  <c:pt idx="2">
                    <c:v>Moyenne</c:v>
                  </c:pt>
                  <c:pt idx="3">
                    <c:v>Faible</c:v>
                  </c:pt>
                  <c:pt idx="4">
                    <c:v>Très faible</c:v>
                  </c:pt>
                  <c:pt idx="5">
                    <c:v>- de 12 k€</c:v>
                  </c:pt>
                  <c:pt idx="6">
                    <c:v>12 k€ à 20 k€</c:v>
                  </c:pt>
                  <c:pt idx="7">
                    <c:v>20 k€ à 30 k€</c:v>
                  </c:pt>
                  <c:pt idx="8">
                    <c:v>+ de 30 k€</c:v>
                  </c:pt>
                  <c:pt idx="9">
                    <c:v>Non confonté</c:v>
                  </c:pt>
                  <c:pt idx="10">
                    <c:v>Déjà confonté</c:v>
                  </c:pt>
                  <c:pt idx="11">
                    <c:v>Notée de 0 à 5</c:v>
                  </c:pt>
                  <c:pt idx="12">
                    <c:v>Notée de 6 à 10</c:v>
                  </c:pt>
                </c:lvl>
                <c:lvl>
                  <c:pt idx="0">
                    <c:v>Aversion pour le risque</c:v>
                  </c:pt>
                  <c:pt idx="5">
                    <c:v>Niveau de revenu</c:v>
                  </c:pt>
                  <c:pt idx="9">
                    <c:v>Dépendance d'un proche</c:v>
                  </c:pt>
                  <c:pt idx="11">
                    <c:v>Probabilité de devenir dépendant</c:v>
                  </c:pt>
                </c:lvl>
              </c:multiLvlStrCache>
            </c:multiLvlStrRef>
          </c:cat>
          <c:val>
            <c:numRef>
              <c:f>'G13'!$I$7:$I$19</c:f>
              <c:numCache>
                <c:formatCode>0.00</c:formatCode>
                <c:ptCount val="13"/>
                <c:pt idx="0">
                  <c:v>1.0202013400267558</c:v>
                </c:pt>
                <c:pt idx="1">
                  <c:v>1</c:v>
                </c:pt>
                <c:pt idx="2">
                  <c:v>0.8780954309205613</c:v>
                </c:pt>
                <c:pt idx="3">
                  <c:v>0.86935823539880586</c:v>
                </c:pt>
                <c:pt idx="4">
                  <c:v>0.72614903707369094</c:v>
                </c:pt>
                <c:pt idx="5">
                  <c:v>1</c:v>
                </c:pt>
                <c:pt idx="6">
                  <c:v>1.1274968515793757</c:v>
                </c:pt>
                <c:pt idx="7">
                  <c:v>1.3231298123374369</c:v>
                </c:pt>
                <c:pt idx="8">
                  <c:v>1.1972173631218102</c:v>
                </c:pt>
                <c:pt idx="9">
                  <c:v>1</c:v>
                </c:pt>
                <c:pt idx="10">
                  <c:v>1.1162780704588713</c:v>
                </c:pt>
                <c:pt idx="11">
                  <c:v>1</c:v>
                </c:pt>
                <c:pt idx="12">
                  <c:v>1.2840254166877414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6-4DE7-9108-A685F3F79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3085272"/>
        <c:axId val="574601272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'G13'!$H$7:$H$19</c:f>
              <c:strCache>
                <c:ptCount val="13"/>
                <c:pt idx="0">
                  <c:v>Très élevée</c:v>
                </c:pt>
                <c:pt idx="1">
                  <c:v>Assez élevée</c:v>
                </c:pt>
                <c:pt idx="2">
                  <c:v>Moyenne</c:v>
                </c:pt>
                <c:pt idx="3">
                  <c:v>Faible</c:v>
                </c:pt>
                <c:pt idx="4">
                  <c:v>Très faible</c:v>
                </c:pt>
                <c:pt idx="5">
                  <c:v>- de 12 k€</c:v>
                </c:pt>
                <c:pt idx="6">
                  <c:v>12 k€ à 20 k€</c:v>
                </c:pt>
                <c:pt idx="7">
                  <c:v>20 k€ à 30 k€</c:v>
                </c:pt>
                <c:pt idx="8">
                  <c:v>+ de 30 k€</c:v>
                </c:pt>
                <c:pt idx="9">
                  <c:v>Non confonté</c:v>
                </c:pt>
                <c:pt idx="10">
                  <c:v>Déjà confonté</c:v>
                </c:pt>
                <c:pt idx="11">
                  <c:v>Notée de 0 à 5</c:v>
                </c:pt>
                <c:pt idx="12">
                  <c:v>Notée de 6 à 10</c:v>
                </c:pt>
              </c:strCache>
            </c:strRef>
          </c:cat>
          <c:val>
            <c:numRef>
              <c:f>'G13'!$J$7:$J$19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6-4DE7-9108-A685F3F79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085272"/>
        <c:axId val="574601272"/>
      </c:lineChart>
      <c:catAx>
        <c:axId val="40308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601272"/>
        <c:crosses val="autoZero"/>
        <c:auto val="1"/>
        <c:lblAlgn val="ctr"/>
        <c:lblOffset val="100"/>
        <c:noMultiLvlLbl val="0"/>
      </c:catAx>
      <c:valAx>
        <c:axId val="57460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308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3BF-43DA-8442-DE5B19643F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4-4C35-B251-380350BA00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4-4C35-B251-380350BA00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74-4C35-B251-380350BA0081}"/>
              </c:ext>
            </c:extLst>
          </c:dPt>
          <c:cat>
            <c:strRef>
              <c:f>'G2'!$B$3:$B$6</c:f>
              <c:strCache>
                <c:ptCount val="4"/>
                <c:pt idx="0">
                  <c:v>Non</c:v>
                </c:pt>
                <c:pt idx="1">
                  <c:v>Perte d'autonomie physique seulement</c:v>
                </c:pt>
                <c:pt idx="2">
                  <c:v>Troubles cognitifs seulement</c:v>
                </c:pt>
                <c:pt idx="3">
                  <c:v>Perte d'autonomie physique et troubles cognitifs</c:v>
                </c:pt>
              </c:strCache>
            </c:strRef>
          </c:cat>
          <c:val>
            <c:numRef>
              <c:f>'G2'!$C$3:$C$6</c:f>
              <c:numCache>
                <c:formatCode>0.0</c:formatCode>
                <c:ptCount val="4"/>
                <c:pt idx="0">
                  <c:v>37</c:v>
                </c:pt>
                <c:pt idx="1">
                  <c:v>24.57</c:v>
                </c:pt>
                <c:pt idx="2">
                  <c:v>10.08</c:v>
                </c:pt>
                <c:pt idx="3">
                  <c:v>28.35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3DA-8442-DE5B19643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A-4ABC-88E1-5BDD998C249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6A-4ABC-88E1-5BDD998C249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A-4ABC-88E1-5BDD998C249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F6A-4ABC-88E1-5BDD998C249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A-4ABC-88E1-5BDD998C249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F6A-4ABC-88E1-5BDD998C249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6A-4ABC-88E1-5BDD998C249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F6A-4ABC-88E1-5BDD998C249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F6A-4ABC-88E1-5BDD998C2495}"/>
              </c:ext>
            </c:extLst>
          </c:dPt>
          <c:cat>
            <c:multiLvlStrRef>
              <c:f>'G3'!$H$3:$I$12</c:f>
              <c:multiLvlStrCache>
                <c:ptCount val="10"/>
                <c:lvl>
                  <c:pt idx="0">
                    <c:v>Très bonne</c:v>
                  </c:pt>
                  <c:pt idx="1">
                    <c:v>Assez bonne</c:v>
                  </c:pt>
                  <c:pt idx="2">
                    <c:v>Satisfaisante</c:v>
                  </c:pt>
                  <c:pt idx="3">
                    <c:v>Assez mauvaise
ou très mauvaise</c:v>
                  </c:pt>
                  <c:pt idx="4">
                    <c:v>Non confronté</c:v>
                  </c:pt>
                  <c:pt idx="5">
                    <c:v>Déjà confronté</c:v>
                  </c:pt>
                  <c:pt idx="6">
                    <c:v>Pas ou peu d'études</c:v>
                  </c:pt>
                  <c:pt idx="7">
                    <c:v>Niveau lycée ou
brevet professionnel</c:v>
                  </c:pt>
                  <c:pt idx="8">
                    <c:v>BTS, DUT ou 1er cycle du supérieur</c:v>
                  </c:pt>
                  <c:pt idx="9">
                    <c:v>2e ou 3e cycle
du supérieur</c:v>
                  </c:pt>
                </c:lvl>
                <c:lvl>
                  <c:pt idx="0">
                    <c:v>Santé</c:v>
                  </c:pt>
                  <c:pt idx="4">
                    <c:v>Perte d'autonomie d'un proche</c:v>
                  </c:pt>
                  <c:pt idx="6">
                    <c:v>Niveau d'études</c:v>
                  </c:pt>
                </c:lvl>
              </c:multiLvlStrCache>
            </c:multiLvlStrRef>
          </c:cat>
          <c:val>
            <c:numRef>
              <c:f>'G3'!$J$3:$J$12</c:f>
              <c:numCache>
                <c:formatCode>0.00</c:formatCode>
                <c:ptCount val="10"/>
                <c:pt idx="0" formatCode="General">
                  <c:v>1</c:v>
                </c:pt>
                <c:pt idx="1">
                  <c:v>1.2840254166877414</c:v>
                </c:pt>
                <c:pt idx="2">
                  <c:v>1.9347923344020317</c:v>
                </c:pt>
                <c:pt idx="3">
                  <c:v>3.3201169227365472</c:v>
                </c:pt>
                <c:pt idx="4" formatCode="General">
                  <c:v>1</c:v>
                </c:pt>
                <c:pt idx="5">
                  <c:v>1.3771277643359572</c:v>
                </c:pt>
                <c:pt idx="6">
                  <c:v>1</c:v>
                </c:pt>
                <c:pt idx="7">
                  <c:v>1.1274968515793757</c:v>
                </c:pt>
                <c:pt idx="8">
                  <c:v>1.3364274880254721</c:v>
                </c:pt>
                <c:pt idx="9">
                  <c:v>1.5683121854901689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A-4ABC-88E1-5BDD998C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2594832"/>
        <c:axId val="57639821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'G3'!$I$3:$I$12</c:f>
              <c:strCache>
                <c:ptCount val="10"/>
                <c:pt idx="0">
                  <c:v>Très bonne</c:v>
                </c:pt>
                <c:pt idx="1">
                  <c:v>Assez bonne</c:v>
                </c:pt>
                <c:pt idx="2">
                  <c:v>Satisfaisante</c:v>
                </c:pt>
                <c:pt idx="3">
                  <c:v>Assez mauvaise
ou très mauvaise</c:v>
                </c:pt>
                <c:pt idx="4">
                  <c:v>Non confronté</c:v>
                </c:pt>
                <c:pt idx="5">
                  <c:v>Déjà confronté</c:v>
                </c:pt>
                <c:pt idx="6">
                  <c:v>Pas ou peu d'études</c:v>
                </c:pt>
                <c:pt idx="7">
                  <c:v>Niveau lycée ou
brevet professionnel</c:v>
                </c:pt>
                <c:pt idx="8">
                  <c:v>BTS, DUT ou 1er cycle du supérieur</c:v>
                </c:pt>
                <c:pt idx="9">
                  <c:v>2e ou 3e cycle
du supérieur</c:v>
                </c:pt>
              </c:strCache>
            </c:strRef>
          </c:cat>
          <c:val>
            <c:numRef>
              <c:f>'G3'!$K$3:$K$12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A-4ABC-88E1-5BDD998C2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4832"/>
        <c:axId val="576398216"/>
      </c:lineChart>
      <c:catAx>
        <c:axId val="34259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398216"/>
        <c:crosses val="autoZero"/>
        <c:auto val="1"/>
        <c:lblAlgn val="ctr"/>
        <c:lblOffset val="100"/>
        <c:noMultiLvlLbl val="0"/>
      </c:catAx>
      <c:valAx>
        <c:axId val="57639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59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'G4'!$C$4</c:f>
              <c:strCache>
                <c:ptCount val="1"/>
                <c:pt idx="0">
                  <c:v>Oui très probablement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'G4'!$I$4:$I$7</c:f>
              <c:strCache>
                <c:ptCount val="4"/>
                <c:pt idx="0">
                  <c:v>Oui très probablement</c:v>
                </c:pt>
                <c:pt idx="1">
                  <c:v>Oui probablement</c:v>
                </c:pt>
                <c:pt idx="2">
                  <c:v>Non</c:v>
                </c:pt>
                <c:pt idx="3">
                  <c:v>Je n'en ai aucune idée</c:v>
                </c:pt>
              </c:strCache>
            </c:strRef>
          </c:cat>
          <c:val>
            <c:numRef>
              <c:f>'G4'!$J$4:$M$4</c:f>
              <c:numCache>
                <c:formatCode>0.0%</c:formatCode>
                <c:ptCount val="4"/>
                <c:pt idx="0">
                  <c:v>0.23</c:v>
                </c:pt>
                <c:pt idx="1">
                  <c:v>9.1999999999999998E-2</c:v>
                </c:pt>
                <c:pt idx="2">
                  <c:v>7.6999999999999999E-2</c:v>
                </c:pt>
                <c:pt idx="3">
                  <c:v>4.2000000000000003E-2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4-4DC0-93B1-015AB77B72AA}"/>
            </c:ext>
          </c:extLst>
        </c:ser>
        <c:ser>
          <c:idx val="1"/>
          <c:order val="1"/>
          <c:tx>
            <c:strRef>
              <c:f>'G4'!$C$5</c:f>
              <c:strCache>
                <c:ptCount val="1"/>
                <c:pt idx="0">
                  <c:v>Oui probablement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'G4'!$I$4:$I$7</c:f>
              <c:strCache>
                <c:ptCount val="4"/>
                <c:pt idx="0">
                  <c:v>Oui très probablement</c:v>
                </c:pt>
                <c:pt idx="1">
                  <c:v>Oui probablement</c:v>
                </c:pt>
                <c:pt idx="2">
                  <c:v>Non</c:v>
                </c:pt>
                <c:pt idx="3">
                  <c:v>Je n'en ai aucune idée</c:v>
                </c:pt>
              </c:strCache>
            </c:strRef>
          </c:cat>
          <c:val>
            <c:numRef>
              <c:f>'G4'!$J$5:$M$5</c:f>
              <c:numCache>
                <c:formatCode>0.0%</c:formatCode>
                <c:ptCount val="4"/>
                <c:pt idx="0">
                  <c:v>0.36799999999999999</c:v>
                </c:pt>
                <c:pt idx="1">
                  <c:v>0.247</c:v>
                </c:pt>
                <c:pt idx="2">
                  <c:v>0.24399999999999999</c:v>
                </c:pt>
                <c:pt idx="3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4-4DC0-93B1-015AB77B72AA}"/>
            </c:ext>
          </c:extLst>
        </c:ser>
        <c:ser>
          <c:idx val="2"/>
          <c:order val="2"/>
          <c:tx>
            <c:strRef>
              <c:f>'G4'!$C$6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'G4'!$I$4:$I$7</c:f>
              <c:strCache>
                <c:ptCount val="4"/>
                <c:pt idx="0">
                  <c:v>Oui très probablement</c:v>
                </c:pt>
                <c:pt idx="1">
                  <c:v>Oui probablement</c:v>
                </c:pt>
                <c:pt idx="2">
                  <c:v>Non</c:v>
                </c:pt>
                <c:pt idx="3">
                  <c:v>Je n'en ai aucune idée</c:v>
                </c:pt>
              </c:strCache>
            </c:strRef>
          </c:cat>
          <c:val>
            <c:numRef>
              <c:f>'G4'!$J$6:$M$6</c:f>
              <c:numCache>
                <c:formatCode>0.0%</c:formatCode>
                <c:ptCount val="4"/>
                <c:pt idx="0">
                  <c:v>0.13600000000000001</c:v>
                </c:pt>
                <c:pt idx="1">
                  <c:v>0.30599999999999999</c:v>
                </c:pt>
                <c:pt idx="2">
                  <c:v>0.374</c:v>
                </c:pt>
                <c:pt idx="3">
                  <c:v>0.39799999999999996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E4-4DC0-93B1-015AB77B72AA}"/>
            </c:ext>
          </c:extLst>
        </c:ser>
        <c:ser>
          <c:idx val="3"/>
          <c:order val="3"/>
          <c:tx>
            <c:strRef>
              <c:f>'G4'!$C$7</c:f>
              <c:strCache>
                <c:ptCount val="1"/>
                <c:pt idx="0">
                  <c:v>Je n'en ai aucune idée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'G4'!$I$4:$I$7</c:f>
              <c:strCache>
                <c:ptCount val="4"/>
                <c:pt idx="0">
                  <c:v>Oui très probablement</c:v>
                </c:pt>
                <c:pt idx="1">
                  <c:v>Oui probablement</c:v>
                </c:pt>
                <c:pt idx="2">
                  <c:v>Non</c:v>
                </c:pt>
                <c:pt idx="3">
                  <c:v>Je n'en ai aucune idée</c:v>
                </c:pt>
              </c:strCache>
            </c:strRef>
          </c:cat>
          <c:val>
            <c:numRef>
              <c:f>'G4'!$J$7:$M$7</c:f>
              <c:numCache>
                <c:formatCode>0.0%</c:formatCode>
                <c:ptCount val="4"/>
                <c:pt idx="0">
                  <c:v>0.26600000000000001</c:v>
                </c:pt>
                <c:pt idx="1">
                  <c:v>0.35600000000000004</c:v>
                </c:pt>
                <c:pt idx="2">
                  <c:v>0.30499999999999999</c:v>
                </c:pt>
                <c:pt idx="3">
                  <c:v>0.38700000000000001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E4-4DC0-93B1-015AB77B7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43336"/>
        <c:axId val="790543664"/>
      </c:barChart>
      <c:catAx>
        <c:axId val="79054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0543664"/>
        <c:crosses val="autoZero"/>
        <c:auto val="1"/>
        <c:lblAlgn val="ctr"/>
        <c:lblOffset val="100"/>
        <c:noMultiLvlLbl val="0"/>
      </c:catAx>
      <c:valAx>
        <c:axId val="79054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054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'G5'!$I$3</c:f>
              <c:strCache>
                <c:ptCount val="1"/>
                <c:pt idx="0">
                  <c:v>Répondants en couple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'G5'!$C$4:$C$9</c:f>
              <c:strCache>
                <c:ptCount val="6"/>
                <c:pt idx="0">
                  <c:v>Le conjoint</c:v>
                </c:pt>
                <c:pt idx="1">
                  <c:v>Un des enfants</c:v>
                </c:pt>
                <c:pt idx="2">
                  <c:v>Un bénévole</c:v>
                </c:pt>
                <c:pt idx="3">
                  <c:v>Un aidant professionnel peu qualifié</c:v>
                </c:pt>
                <c:pt idx="4">
                  <c:v>Un aidant professionnel qualifié</c:v>
                </c:pt>
                <c:pt idx="5">
                  <c:v>Ne sait pas</c:v>
                </c:pt>
              </c:strCache>
            </c:strRef>
          </c:cat>
          <c:val>
            <c:numRef>
              <c:f>'G5'!$I$4:$I$9</c:f>
              <c:numCache>
                <c:formatCode>0.00%</c:formatCode>
                <c:ptCount val="6"/>
                <c:pt idx="0">
                  <c:v>0.45200000000000001</c:v>
                </c:pt>
                <c:pt idx="1">
                  <c:v>2.7999999999999997E-2</c:v>
                </c:pt>
                <c:pt idx="2">
                  <c:v>2.6000000000000002E-2</c:v>
                </c:pt>
                <c:pt idx="3">
                  <c:v>0.1</c:v>
                </c:pt>
                <c:pt idx="4">
                  <c:v>9.6000000000000002E-2</c:v>
                </c:pt>
                <c:pt idx="5">
                  <c:v>0.29799999999999999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5B4-95EE-0B1C8F600444}"/>
            </c:ext>
          </c:extLst>
        </c:ser>
        <c:ser>
          <c:idx val="1"/>
          <c:order val="1"/>
          <c:tx>
            <c:strRef>
              <c:f>'G5'!$J$3</c:f>
              <c:strCache>
                <c:ptCount val="1"/>
                <c:pt idx="0">
                  <c:v>Répondants ne vivant pas en couple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'G5'!$C$4:$C$9</c:f>
              <c:strCache>
                <c:ptCount val="6"/>
                <c:pt idx="0">
                  <c:v>Le conjoint</c:v>
                </c:pt>
                <c:pt idx="1">
                  <c:v>Un des enfants</c:v>
                </c:pt>
                <c:pt idx="2">
                  <c:v>Un bénévole</c:v>
                </c:pt>
                <c:pt idx="3">
                  <c:v>Un aidant professionnel peu qualifié</c:v>
                </c:pt>
                <c:pt idx="4">
                  <c:v>Un aidant professionnel qualifié</c:v>
                </c:pt>
                <c:pt idx="5">
                  <c:v>Ne sait pas</c:v>
                </c:pt>
              </c:strCache>
            </c:strRef>
          </c:cat>
          <c:val>
            <c:numRef>
              <c:f>'G5'!$J$4:$J$9</c:f>
              <c:numCache>
                <c:formatCode>0.00%</c:formatCode>
                <c:ptCount val="6"/>
                <c:pt idx="0">
                  <c:v>0.115</c:v>
                </c:pt>
                <c:pt idx="1">
                  <c:v>7.4999999999999997E-2</c:v>
                </c:pt>
                <c:pt idx="2">
                  <c:v>9.1999999999999998E-2</c:v>
                </c:pt>
                <c:pt idx="3">
                  <c:v>0.17300000000000001</c:v>
                </c:pt>
                <c:pt idx="4">
                  <c:v>0.14199999999999999</c:v>
                </c:pt>
                <c:pt idx="5">
                  <c:v>0.40299999999999997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5B4-95EE-0B1C8F600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807496"/>
        <c:axId val="600806840"/>
      </c:barChart>
      <c:catAx>
        <c:axId val="60080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806840"/>
        <c:crosses val="autoZero"/>
        <c:auto val="1"/>
        <c:lblAlgn val="ctr"/>
        <c:lblOffset val="100"/>
        <c:noMultiLvlLbl val="0"/>
      </c:catAx>
      <c:valAx>
        <c:axId val="60080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8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'G6'!$D$3</c:f>
              <c:strCache>
                <c:ptCount val="1"/>
                <c:pt idx="0">
                  <c:v>Si cela permet de ne pas payer une aide à domicile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'G6'!$C$34:$C$36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'G6'!$D$34:$D$36</c:f>
              <c:numCache>
                <c:formatCode>0.0%</c:formatCode>
                <c:ptCount val="3"/>
                <c:pt idx="0">
                  <c:v>0.39006342494714585</c:v>
                </c:pt>
                <c:pt idx="1">
                  <c:v>0.40909090909090923</c:v>
                </c:pt>
                <c:pt idx="2">
                  <c:v>0.20084566596194503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932-9BDE-FEEF4CA90905}"/>
            </c:ext>
          </c:extLst>
        </c:ser>
        <c:ser>
          <c:idx val="1"/>
          <c:order val="1"/>
          <c:tx>
            <c:strRef>
              <c:f>'G6'!$E$3</c:f>
              <c:strCache>
                <c:ptCount val="1"/>
                <c:pt idx="0">
                  <c:v>Si cela permet de ne pas aller en maison de retraite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'G6'!$C$34:$C$36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'G6'!$E$34:$E$36</c:f>
              <c:numCache>
                <c:formatCode>0.0%</c:formatCode>
                <c:ptCount val="3"/>
                <c:pt idx="0">
                  <c:v>0.59516298633017872</c:v>
                </c:pt>
                <c:pt idx="1">
                  <c:v>0.31861198738170343</c:v>
                </c:pt>
                <c:pt idx="2">
                  <c:v>8.6225026288117762E-2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4-4932-9BDE-FEEF4CA9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05448"/>
        <c:axId val="338701840"/>
      </c:barChart>
      <c:catAx>
        <c:axId val="33870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1840"/>
        <c:crosses val="autoZero"/>
        <c:auto val="1"/>
        <c:lblAlgn val="ctr"/>
        <c:lblOffset val="100"/>
        <c:noMultiLvlLbl val="0"/>
      </c:catAx>
      <c:valAx>
        <c:axId val="3387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'G6'!$I$3</c:f>
              <c:strCache>
                <c:ptCount val="1"/>
                <c:pt idx="0">
                  <c:v>Revenu &lt; 12 k€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'G6'!$H$34:$H$36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'G6'!$I$34:$I$36</c:f>
              <c:numCache>
                <c:formatCode>0.0%</c:formatCode>
                <c:ptCount val="3"/>
                <c:pt idx="0">
                  <c:v>0.448421052631579</c:v>
                </c:pt>
                <c:pt idx="1">
                  <c:v>0.40631578947368424</c:v>
                </c:pt>
                <c:pt idx="2">
                  <c:v>0.14526315789473684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D-4E81-B4C3-2DB67C10F8A3}"/>
            </c:ext>
          </c:extLst>
        </c:ser>
        <c:ser>
          <c:idx val="1"/>
          <c:order val="1"/>
          <c:tx>
            <c:strRef>
              <c:f>'G6'!$J$3</c:f>
              <c:strCache>
                <c:ptCount val="1"/>
                <c:pt idx="0">
                  <c:v>12 k€ à 20 k€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'G6'!$H$34:$H$36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'G6'!$J$34:$J$36</c:f>
              <c:numCache>
                <c:formatCode>0.0%</c:formatCode>
                <c:ptCount val="3"/>
                <c:pt idx="0">
                  <c:v>0.43970117395944514</c:v>
                </c:pt>
                <c:pt idx="1">
                  <c:v>0.39381003201707576</c:v>
                </c:pt>
                <c:pt idx="2">
                  <c:v>0.16648879402347924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D-4E81-B4C3-2DB67C10F8A3}"/>
            </c:ext>
          </c:extLst>
        </c:ser>
        <c:ser>
          <c:idx val="2"/>
          <c:order val="2"/>
          <c:tx>
            <c:strRef>
              <c:f>'G6'!$K$3</c:f>
              <c:strCache>
                <c:ptCount val="1"/>
                <c:pt idx="0">
                  <c:v>20 k€ à 30 k€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'G6'!$H$34:$H$36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'G6'!$K$34:$K$36</c:f>
              <c:numCache>
                <c:formatCode>0.0%</c:formatCode>
                <c:ptCount val="3"/>
                <c:pt idx="0">
                  <c:v>0.35881104033970274</c:v>
                </c:pt>
                <c:pt idx="1">
                  <c:v>0.42038216560509556</c:v>
                </c:pt>
                <c:pt idx="2">
                  <c:v>0.22080679405520173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D-4E81-B4C3-2DB67C10F8A3}"/>
            </c:ext>
          </c:extLst>
        </c:ser>
        <c:ser>
          <c:idx val="3"/>
          <c:order val="3"/>
          <c:tx>
            <c:strRef>
              <c:f>'G6'!$L$3</c:f>
              <c:strCache>
                <c:ptCount val="1"/>
                <c:pt idx="0">
                  <c:v>Plus de 30 k€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'G6'!$H$34:$H$36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'G6'!$L$34:$L$36</c:f>
              <c:numCache>
                <c:formatCode>0.0%</c:formatCode>
                <c:ptCount val="3"/>
                <c:pt idx="0">
                  <c:v>0.29771784232365145</c:v>
                </c:pt>
                <c:pt idx="1">
                  <c:v>0.42634854771784236</c:v>
                </c:pt>
                <c:pt idx="2">
                  <c:v>0.27593360995850624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AD-4E81-B4C3-2DB67C10F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05448"/>
        <c:axId val="338701840"/>
      </c:barChart>
      <c:catAx>
        <c:axId val="33870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1840"/>
        <c:crosses val="autoZero"/>
        <c:auto val="1"/>
        <c:lblAlgn val="ctr"/>
        <c:lblOffset val="100"/>
        <c:noMultiLvlLbl val="0"/>
      </c:catAx>
      <c:valAx>
        <c:axId val="3387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'G6'!$I$3</c:f>
              <c:strCache>
                <c:ptCount val="1"/>
                <c:pt idx="0">
                  <c:v>Revenu &lt; 12 k€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'G6'!$H$4:$H$6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'G6'!$I$4:$I$6</c:f>
              <c:numCache>
                <c:formatCode>0.0</c:formatCode>
                <c:ptCount val="3"/>
                <c:pt idx="0">
                  <c:v>44.842105263157897</c:v>
                </c:pt>
                <c:pt idx="1">
                  <c:v>40.631578947368425</c:v>
                </c:pt>
                <c:pt idx="2">
                  <c:v>14.526315789473685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D-4186-AAA3-8A2E99CB98E2}"/>
            </c:ext>
          </c:extLst>
        </c:ser>
        <c:ser>
          <c:idx val="1"/>
          <c:order val="1"/>
          <c:tx>
            <c:strRef>
              <c:f>'G6'!$J$3</c:f>
              <c:strCache>
                <c:ptCount val="1"/>
                <c:pt idx="0">
                  <c:v>12 k€ à 20 k€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'G6'!$H$4:$H$6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'G6'!$J$4:$J$6</c:f>
              <c:numCache>
                <c:formatCode>0.0</c:formatCode>
                <c:ptCount val="3"/>
                <c:pt idx="0">
                  <c:v>43.970117395944513</c:v>
                </c:pt>
                <c:pt idx="1">
                  <c:v>39.381003201707578</c:v>
                </c:pt>
                <c:pt idx="2">
                  <c:v>16.648879402347923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D-4186-AAA3-8A2E99CB9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05448"/>
        <c:axId val="338701840"/>
      </c:barChart>
      <c:catAx>
        <c:axId val="33870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1840"/>
        <c:crosses val="autoZero"/>
        <c:auto val="1"/>
        <c:lblAlgn val="ctr"/>
        <c:lblOffset val="100"/>
        <c:noMultiLvlLbl val="0"/>
      </c:catAx>
      <c:valAx>
        <c:axId val="3387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'G7'!$P$3</c:f>
              <c:strCache>
                <c:ptCount val="1"/>
                <c:pt idx="0">
                  <c:v>Si cela permet de ne pas payer une aide à domicile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'G7'!$H$4:$H$6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'G7'!$P$4:$P$6</c:f>
              <c:numCache>
                <c:formatCode>0.0%</c:formatCode>
                <c:ptCount val="3"/>
                <c:pt idx="0">
                  <c:v>5.5026455026455021E-2</c:v>
                </c:pt>
                <c:pt idx="1">
                  <c:v>0.2275132275132275</c:v>
                </c:pt>
                <c:pt idx="2">
                  <c:v>0.71746031746031746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F-4A0A-879E-0BE4AA010720}"/>
            </c:ext>
          </c:extLst>
        </c:ser>
        <c:ser>
          <c:idx val="1"/>
          <c:order val="1"/>
          <c:tx>
            <c:strRef>
              <c:f>'G7'!$Q$3</c:f>
              <c:strCache>
                <c:ptCount val="1"/>
                <c:pt idx="0">
                  <c:v>Si cela permet de ne pas aller en maison de retraite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'G7'!$H$4:$H$6</c:f>
              <c:strCache>
                <c:ptCount val="3"/>
                <c:pt idx="0">
                  <c:v>Oui</c:v>
                </c:pt>
                <c:pt idx="1">
                  <c:v>Peut-être</c:v>
                </c:pt>
                <c:pt idx="2">
                  <c:v>Non</c:v>
                </c:pt>
              </c:strCache>
            </c:strRef>
          </c:cat>
          <c:val>
            <c:numRef>
              <c:f>'G7'!$Q$4:$Q$6</c:f>
              <c:numCache>
                <c:formatCode>0.0%</c:formatCode>
                <c:ptCount val="3"/>
                <c:pt idx="0">
                  <c:v>9.8726114649681534E-2</c:v>
                </c:pt>
                <c:pt idx="1">
                  <c:v>0.31422505307855625</c:v>
                </c:pt>
                <c:pt idx="2">
                  <c:v>0.58704883227176219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F-4A0A-879E-0BE4AA010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705448"/>
        <c:axId val="338701840"/>
      </c:barChart>
      <c:catAx>
        <c:axId val="33870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1840"/>
        <c:crosses val="autoZero"/>
        <c:auto val="1"/>
        <c:lblAlgn val="ctr"/>
        <c:lblOffset val="100"/>
        <c:noMultiLvlLbl val="0"/>
      </c:catAx>
      <c:valAx>
        <c:axId val="33870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870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4762</xdr:rowOff>
    </xdr:from>
    <xdr:to>
      <xdr:col>7</xdr:col>
      <xdr:colOff>0</xdr:colOff>
      <xdr:row>27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863B12-934E-4C3B-9076-33936CACB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502442</xdr:colOff>
      <xdr:row>20</xdr:row>
      <xdr:rowOff>126206</xdr:rowOff>
    </xdr:from>
    <xdr:to>
      <xdr:col>13</xdr:col>
      <xdr:colOff>679449</xdr:colOff>
      <xdr:row>39</xdr:row>
      <xdr:rowOff>42863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629CB18-9D1D-4795-97D2-5D83EF96A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1126330</xdr:colOff>
      <xdr:row>7</xdr:row>
      <xdr:rowOff>78581</xdr:rowOff>
    </xdr:from>
    <xdr:to>
      <xdr:col>9</xdr:col>
      <xdr:colOff>328612</xdr:colOff>
      <xdr:row>24</xdr:row>
      <xdr:rowOff>71438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2629B4-AE1A-4294-B5A2-C06B4B18A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159542</xdr:colOff>
      <xdr:row>13</xdr:row>
      <xdr:rowOff>67467</xdr:rowOff>
    </xdr:from>
    <xdr:to>
      <xdr:col>12</xdr:col>
      <xdr:colOff>257174</xdr:colOff>
      <xdr:row>33</xdr:row>
      <xdr:rowOff>122236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5A9F2E6-DEA8-4DC5-A1C9-298CDE69F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0.11806</cdr:x>
      <cdr:y>0.03462</cdr:y>
    </cdr:from>
    <cdr:to>
      <cdr:x>0.39923</cdr:x>
      <cdr:y>0.16203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19D003CB-9B86-46B7-A7E1-19A87EEFCBF8}"/>
            </a:ext>
          </a:extLst>
        </cdr:cNvPr>
        <cdr:cNvSpPr txBox="1"/>
      </cdr:nvSpPr>
      <cdr:spPr>
        <a:xfrm xmlns:a="http://schemas.openxmlformats.org/drawingml/2006/main">
          <a:off x="653258" y="129383"/>
          <a:ext cx="15557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1100" b="1">
              <a:solidFill>
                <a:schemeClr val="tx1">
                  <a:lumMod val="65000"/>
                  <a:lumOff val="35000"/>
                </a:schemeClr>
              </a:solidFill>
            </a:rPr>
            <a:t>Financement principal</a:t>
          </a:r>
        </a:p>
        <a:p xmlns:a="http://schemas.openxmlformats.org/drawingml/2006/main">
          <a:pPr algn="ctr"/>
          <a:r>
            <a:rPr lang="fr-FR" sz="1100" b="1">
              <a:solidFill>
                <a:schemeClr val="tx1">
                  <a:lumMod val="65000"/>
                  <a:lumOff val="35000"/>
                </a:schemeClr>
              </a:solidFill>
            </a:rPr>
            <a:t>à</a:t>
          </a:r>
          <a:r>
            <a:rPr lang="fr-FR" sz="1100" b="1" baseline="0">
              <a:solidFill>
                <a:schemeClr val="tx1">
                  <a:lumMod val="65000"/>
                  <a:lumOff val="35000"/>
                </a:schemeClr>
              </a:solidFill>
            </a:rPr>
            <a:t> plus de 50 %</a:t>
          </a:r>
          <a:endParaRPr lang="fr-FR" sz="1100" b="1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0.64725</cdr:x>
      <cdr:y>0.03398</cdr:y>
    </cdr:from>
    <cdr:to>
      <cdr:x>0.92842</cdr:x>
      <cdr:y>0.16139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9C11CD7E-A494-4A1F-8068-54362521997A}"/>
            </a:ext>
          </a:extLst>
        </cdr:cNvPr>
        <cdr:cNvSpPr txBox="1"/>
      </cdr:nvSpPr>
      <cdr:spPr>
        <a:xfrm xmlns:a="http://schemas.openxmlformats.org/drawingml/2006/main">
          <a:off x="3581400" y="127000"/>
          <a:ext cx="15557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solidFill>
                <a:schemeClr val="tx1">
                  <a:lumMod val="65000"/>
                  <a:lumOff val="35000"/>
                </a:schemeClr>
              </a:solidFill>
            </a:rPr>
            <a:t>Financement principal</a:t>
          </a:r>
        </a:p>
        <a:p xmlns:a="http://schemas.openxmlformats.org/drawingml/2006/main">
          <a:pPr algn="ctr"/>
          <a:r>
            <a:rPr lang="fr-FR" sz="1100" b="1">
              <a:solidFill>
                <a:schemeClr val="tx1">
                  <a:lumMod val="65000"/>
                  <a:lumOff val="35000"/>
                </a:schemeClr>
              </a:solidFill>
            </a:rPr>
            <a:t>à</a:t>
          </a:r>
          <a:r>
            <a:rPr lang="fr-FR" sz="1100" b="1" baseline="0">
              <a:solidFill>
                <a:schemeClr val="tx1">
                  <a:lumMod val="65000"/>
                  <a:lumOff val="35000"/>
                </a:schemeClr>
              </a:solidFill>
            </a:rPr>
            <a:t> moins de 50 %</a:t>
          </a:r>
          <a:endParaRPr lang="fr-FR" sz="1100" b="1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300831</xdr:colOff>
      <xdr:row>22</xdr:row>
      <xdr:rowOff>64292</xdr:rowOff>
    </xdr:from>
    <xdr:to>
      <xdr:col>12</xdr:col>
      <xdr:colOff>201613</xdr:colOff>
      <xdr:row>43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5E9364A-CD3F-4866-BE93-2BCB233F8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364331</xdr:colOff>
      <xdr:row>9</xdr:row>
      <xdr:rowOff>145256</xdr:rowOff>
    </xdr:from>
    <xdr:to>
      <xdr:col>9</xdr:col>
      <xdr:colOff>364331</xdr:colOff>
      <xdr:row>24</xdr:row>
      <xdr:rowOff>173831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92AC978-FE44-48AC-83C8-FAF19E585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18</xdr:row>
      <xdr:rowOff>40482</xdr:rowOff>
    </xdr:from>
    <xdr:to>
      <xdr:col>13</xdr:col>
      <xdr:colOff>28575</xdr:colOff>
      <xdr:row>37</xdr:row>
      <xdr:rowOff>109539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7EB7E0A-F101-4BB5-A9C8-4E7421260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397668</xdr:colOff>
      <xdr:row>10</xdr:row>
      <xdr:rowOff>135731</xdr:rowOff>
    </xdr:from>
    <xdr:to>
      <xdr:col>11</xdr:col>
      <xdr:colOff>397668</xdr:colOff>
      <xdr:row>25</xdr:row>
      <xdr:rowOff>164306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0099298-125E-4B71-BC99-4FB7E0168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130968</xdr:colOff>
      <xdr:row>13</xdr:row>
      <xdr:rowOff>178593</xdr:rowOff>
    </xdr:from>
    <xdr:to>
      <xdr:col>9</xdr:col>
      <xdr:colOff>130968</xdr:colOff>
      <xdr:row>29</xdr:row>
      <xdr:rowOff>26193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4F54711-43C4-497C-899B-04D2BC08E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</xdr:colOff>
      <xdr:row>13</xdr:row>
      <xdr:rowOff>16668</xdr:rowOff>
    </xdr:from>
    <xdr:to>
      <xdr:col>5</xdr:col>
      <xdr:colOff>697705</xdr:colOff>
      <xdr:row>28</xdr:row>
      <xdr:rowOff>45243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D379E38-B68B-4925-8F71-FF89D940B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755650</xdr:colOff>
      <xdr:row>13</xdr:row>
      <xdr:rowOff>0</xdr:rowOff>
    </xdr:from>
    <xdr:to>
      <xdr:col>12</xdr:col>
      <xdr:colOff>755650</xdr:colOff>
      <xdr:row>28</xdr:row>
      <xdr:rowOff>28575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D7373B5-4106-4158-8024-A728384D6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13</xdr:col>
      <xdr:colOff>0</xdr:colOff>
      <xdr:row>28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4A0D1A1-2EEE-48F8-90F4-DA7237474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13</xdr:col>
      <xdr:colOff>0</xdr:colOff>
      <xdr:row>28</xdr:row>
      <xdr:rowOff>28575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B05FC5C-50C8-43AB-89EB-B0BC282A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181767</xdr:colOff>
      <xdr:row>2</xdr:row>
      <xdr:rowOff>21430</xdr:rowOff>
    </xdr:from>
    <xdr:to>
      <xdr:col>17</xdr:col>
      <xdr:colOff>460374</xdr:colOff>
      <xdr:row>21</xdr:row>
      <xdr:rowOff>47624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20D2640-69FC-494D-9C53-046809907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12</xdr:row>
      <xdr:rowOff>151606</xdr:rowOff>
    </xdr:from>
    <xdr:to>
      <xdr:col>6</xdr:col>
      <xdr:colOff>178593</xdr:colOff>
      <xdr:row>27</xdr:row>
      <xdr:rowOff>180181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42F075-79FE-4DBA-98EE-7610A28E7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0E929-D88E-4267-81F9-7330C0266D7C}">
  <dimension ref="A1:C12"/>
  <sheetViews>
    <sheetView tabSelected="1" workbookViewId="0"/>
  </sheetViews>
  <sheetFormatPr baseColWidth="10" defaultRowHeight="15" x14ac:dyDescent="0.25"/>
  <sheetData>
    <row r="1" spans="1:3" x14ac:dyDescent="0.25">
      <c r="A1" t="s">
        <v>0</v>
      </c>
    </row>
    <row r="2" spans="1:3" x14ac:dyDescent="0.25">
      <c r="B2">
        <v>0</v>
      </c>
      <c r="C2" s="1">
        <v>1.3000000000000001E-2</v>
      </c>
    </row>
    <row r="3" spans="1:3" x14ac:dyDescent="0.25">
      <c r="B3">
        <v>1</v>
      </c>
      <c r="C3" s="1">
        <v>1.6E-2</v>
      </c>
    </row>
    <row r="4" spans="1:3" x14ac:dyDescent="0.25">
      <c r="B4">
        <v>2</v>
      </c>
      <c r="C4" s="1">
        <v>0.03</v>
      </c>
    </row>
    <row r="5" spans="1:3" x14ac:dyDescent="0.25">
      <c r="B5">
        <v>3</v>
      </c>
      <c r="C5" s="1">
        <v>0.04</v>
      </c>
    </row>
    <row r="6" spans="1:3" x14ac:dyDescent="0.25">
      <c r="B6">
        <v>4</v>
      </c>
      <c r="C6" s="1">
        <v>2.6000000000000002E-2</v>
      </c>
    </row>
    <row r="7" spans="1:3" x14ac:dyDescent="0.25">
      <c r="B7">
        <v>5</v>
      </c>
      <c r="C7" s="1">
        <v>0.32700000000000001</v>
      </c>
    </row>
    <row r="8" spans="1:3" x14ac:dyDescent="0.25">
      <c r="B8">
        <v>6</v>
      </c>
      <c r="C8" s="1">
        <v>9.8000000000000004E-2</v>
      </c>
    </row>
    <row r="9" spans="1:3" x14ac:dyDescent="0.25">
      <c r="B9">
        <v>7</v>
      </c>
      <c r="C9" s="1">
        <v>0.16500000000000001</v>
      </c>
    </row>
    <row r="10" spans="1:3" x14ac:dyDescent="0.25">
      <c r="B10">
        <v>8</v>
      </c>
      <c r="C10" s="1">
        <v>0.17699999999999999</v>
      </c>
    </row>
    <row r="11" spans="1:3" x14ac:dyDescent="0.25">
      <c r="B11">
        <v>9</v>
      </c>
      <c r="C11" s="1">
        <v>5.0999999999999997E-2</v>
      </c>
    </row>
    <row r="12" spans="1:3" x14ac:dyDescent="0.25">
      <c r="B12">
        <v>10</v>
      </c>
      <c r="C12" s="1">
        <v>5.5999999999999994E-2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7E8E-929A-4B1B-86CB-DA2171C5E689}">
  <dimension ref="B2:K56"/>
  <sheetViews>
    <sheetView workbookViewId="0"/>
  </sheetViews>
  <sheetFormatPr baseColWidth="10" defaultRowHeight="15" x14ac:dyDescent="0.25"/>
  <cols>
    <col min="9" max="9" width="37.140625" bestFit="1" customWidth="1"/>
  </cols>
  <sheetData>
    <row r="2" spans="2:11" x14ac:dyDescent="0.25">
      <c r="B2" t="s">
        <v>1</v>
      </c>
      <c r="C2">
        <v>0.77</v>
      </c>
      <c r="D2">
        <v>0.12</v>
      </c>
      <c r="E2" s="2">
        <v>2.0000000000000001E-10</v>
      </c>
      <c r="F2" t="s">
        <v>2</v>
      </c>
    </row>
    <row r="3" spans="2:11" x14ac:dyDescent="0.25">
      <c r="B3" t="s">
        <v>3</v>
      </c>
      <c r="C3">
        <v>0.03</v>
      </c>
      <c r="D3">
        <v>0.05</v>
      </c>
      <c r="E3">
        <v>0.64</v>
      </c>
      <c r="H3" s="9" t="s">
        <v>114</v>
      </c>
      <c r="I3" t="s">
        <v>115</v>
      </c>
      <c r="J3">
        <v>1</v>
      </c>
      <c r="K3">
        <v>1</v>
      </c>
    </row>
    <row r="4" spans="2:11" x14ac:dyDescent="0.25">
      <c r="B4" t="s">
        <v>5</v>
      </c>
      <c r="C4">
        <v>-0.33</v>
      </c>
      <c r="D4">
        <v>0.2</v>
      </c>
      <c r="E4">
        <v>0.1</v>
      </c>
      <c r="F4" t="s">
        <v>68</v>
      </c>
      <c r="H4" s="9"/>
      <c r="I4" t="s">
        <v>116</v>
      </c>
      <c r="J4" s="3">
        <f>C42</f>
        <v>1.1162780704588713</v>
      </c>
      <c r="K4">
        <v>1</v>
      </c>
    </row>
    <row r="5" spans="2:11" x14ac:dyDescent="0.25">
      <c r="B5" t="s">
        <v>6</v>
      </c>
      <c r="C5">
        <v>0.1</v>
      </c>
      <c r="D5">
        <v>7.0000000000000007E-2</v>
      </c>
      <c r="E5">
        <v>0.19</v>
      </c>
      <c r="H5" s="9"/>
      <c r="I5" t="s">
        <v>117</v>
      </c>
      <c r="J5" s="3">
        <f t="shared" ref="J5:J6" si="0">C43</f>
        <v>1.2586000099294778</v>
      </c>
      <c r="K5">
        <v>1</v>
      </c>
    </row>
    <row r="6" spans="2:11" ht="30" x14ac:dyDescent="0.25">
      <c r="B6" t="s">
        <v>7</v>
      </c>
      <c r="C6">
        <v>-0.37</v>
      </c>
      <c r="D6">
        <v>0.08</v>
      </c>
      <c r="E6" s="2">
        <v>5.0000000000000004E-6</v>
      </c>
      <c r="F6" t="s">
        <v>2</v>
      </c>
      <c r="H6" s="9"/>
      <c r="I6" s="5" t="s">
        <v>138</v>
      </c>
      <c r="J6" s="3">
        <f t="shared" si="0"/>
        <v>1.5999941932173602</v>
      </c>
      <c r="K6">
        <v>1</v>
      </c>
    </row>
    <row r="7" spans="2:11" x14ac:dyDescent="0.25">
      <c r="B7" t="s">
        <v>8</v>
      </c>
      <c r="C7">
        <v>0.03</v>
      </c>
      <c r="D7">
        <v>7.0000000000000007E-2</v>
      </c>
      <c r="E7">
        <v>0.74</v>
      </c>
      <c r="H7" s="9" t="s">
        <v>125</v>
      </c>
      <c r="I7" t="s">
        <v>126</v>
      </c>
      <c r="J7" s="3">
        <f>C36</f>
        <v>1.1853048513203654</v>
      </c>
      <c r="K7">
        <v>1</v>
      </c>
    </row>
    <row r="8" spans="2:11" x14ac:dyDescent="0.25">
      <c r="B8" t="s">
        <v>9</v>
      </c>
      <c r="C8">
        <v>-0.12</v>
      </c>
      <c r="D8">
        <v>0.08</v>
      </c>
      <c r="E8">
        <v>0.12</v>
      </c>
      <c r="H8" s="9"/>
      <c r="I8" t="s">
        <v>127</v>
      </c>
      <c r="J8" s="3">
        <f t="shared" ref="J8:J11" si="1">C37</f>
        <v>1</v>
      </c>
      <c r="K8">
        <v>1</v>
      </c>
    </row>
    <row r="9" spans="2:11" x14ac:dyDescent="0.25">
      <c r="B9" t="s">
        <v>10</v>
      </c>
      <c r="C9">
        <v>-0.27</v>
      </c>
      <c r="D9">
        <v>0.08</v>
      </c>
      <c r="E9">
        <v>8.0000000000000004E-4</v>
      </c>
      <c r="F9" t="s">
        <v>2</v>
      </c>
      <c r="H9" s="9"/>
      <c r="I9" t="s">
        <v>128</v>
      </c>
      <c r="J9" s="3">
        <f t="shared" si="1"/>
        <v>0.93239381990594827</v>
      </c>
      <c r="K9">
        <v>1</v>
      </c>
    </row>
    <row r="10" spans="2:11" x14ac:dyDescent="0.25">
      <c r="B10" t="s">
        <v>70</v>
      </c>
      <c r="C10">
        <v>0.17</v>
      </c>
      <c r="D10">
        <v>0.08</v>
      </c>
      <c r="E10">
        <v>3.6999999999999998E-2</v>
      </c>
      <c r="F10" t="s">
        <v>74</v>
      </c>
      <c r="H10" s="9"/>
      <c r="I10" t="s">
        <v>129</v>
      </c>
      <c r="J10" s="3">
        <f t="shared" si="1"/>
        <v>0.75578374145572547</v>
      </c>
      <c r="K10">
        <v>1</v>
      </c>
    </row>
    <row r="11" spans="2:11" x14ac:dyDescent="0.25">
      <c r="B11" t="s">
        <v>71</v>
      </c>
      <c r="C11">
        <v>-7.0000000000000007E-2</v>
      </c>
      <c r="D11">
        <v>0.06</v>
      </c>
      <c r="E11">
        <v>0.28000000000000003</v>
      </c>
      <c r="H11" s="9"/>
      <c r="I11" t="s">
        <v>130</v>
      </c>
      <c r="J11" s="3">
        <f t="shared" si="1"/>
        <v>0.5543272847345071</v>
      </c>
      <c r="K11">
        <v>1</v>
      </c>
    </row>
    <row r="12" spans="2:11" x14ac:dyDescent="0.25">
      <c r="B12" t="s">
        <v>72</v>
      </c>
      <c r="C12">
        <v>-0.28000000000000003</v>
      </c>
      <c r="D12">
        <v>0.08</v>
      </c>
      <c r="E12">
        <v>8.0000000000000004E-4</v>
      </c>
      <c r="F12" t="s">
        <v>2</v>
      </c>
      <c r="H12" s="9" t="s">
        <v>131</v>
      </c>
      <c r="I12" s="8" t="s">
        <v>133</v>
      </c>
      <c r="J12" s="3">
        <f>C47</f>
        <v>1</v>
      </c>
      <c r="K12">
        <v>1</v>
      </c>
    </row>
    <row r="13" spans="2:11" x14ac:dyDescent="0.25">
      <c r="B13" t="s">
        <v>73</v>
      </c>
      <c r="C13">
        <v>-0.59</v>
      </c>
      <c r="D13">
        <v>0.16</v>
      </c>
      <c r="E13">
        <v>2.9999999999999997E-4</v>
      </c>
      <c r="F13" t="s">
        <v>2</v>
      </c>
      <c r="H13" s="9"/>
      <c r="I13" t="s">
        <v>111</v>
      </c>
      <c r="J13" s="3">
        <f t="shared" ref="J13:J19" si="2">C48</f>
        <v>1.0100501670841679</v>
      </c>
      <c r="K13">
        <v>1</v>
      </c>
    </row>
    <row r="14" spans="2:11" x14ac:dyDescent="0.25">
      <c r="B14" t="s">
        <v>11</v>
      </c>
      <c r="C14">
        <v>0.11</v>
      </c>
      <c r="D14">
        <v>7.0000000000000007E-2</v>
      </c>
      <c r="E14">
        <v>0.16</v>
      </c>
      <c r="H14" s="9"/>
      <c r="I14" t="s">
        <v>112</v>
      </c>
      <c r="J14" s="3">
        <f t="shared" si="2"/>
        <v>0.74826356757856527</v>
      </c>
      <c r="K14">
        <v>1</v>
      </c>
    </row>
    <row r="15" spans="2:11" x14ac:dyDescent="0.25">
      <c r="B15" t="s">
        <v>12</v>
      </c>
      <c r="C15">
        <v>0.23</v>
      </c>
      <c r="D15">
        <v>0.08</v>
      </c>
      <c r="E15">
        <v>4.0000000000000001E-3</v>
      </c>
      <c r="F15" t="s">
        <v>2</v>
      </c>
      <c r="H15" s="9"/>
      <c r="I15" s="8" t="s">
        <v>134</v>
      </c>
      <c r="J15" s="3">
        <f t="shared" si="2"/>
        <v>0.53794443759467447</v>
      </c>
      <c r="K15">
        <v>1</v>
      </c>
    </row>
    <row r="16" spans="2:11" ht="30" x14ac:dyDescent="0.25">
      <c r="B16" t="s">
        <v>13</v>
      </c>
      <c r="C16">
        <v>0.47</v>
      </c>
      <c r="D16">
        <v>0.12</v>
      </c>
      <c r="E16" s="2">
        <v>9.0000000000000006E-5</v>
      </c>
      <c r="F16" t="s">
        <v>2</v>
      </c>
      <c r="H16" s="9" t="s">
        <v>132</v>
      </c>
      <c r="I16" s="5" t="s">
        <v>139</v>
      </c>
      <c r="J16" s="3">
        <f t="shared" si="2"/>
        <v>1</v>
      </c>
      <c r="K16">
        <v>1</v>
      </c>
    </row>
    <row r="17" spans="2:11" x14ac:dyDescent="0.25">
      <c r="B17" t="s">
        <v>14</v>
      </c>
      <c r="C17">
        <v>0.1</v>
      </c>
      <c r="D17">
        <v>0.05</v>
      </c>
      <c r="E17">
        <v>0.06</v>
      </c>
      <c r="F17" t="s">
        <v>4</v>
      </c>
      <c r="H17" s="9"/>
      <c r="I17" t="s">
        <v>135</v>
      </c>
      <c r="J17" s="3">
        <f t="shared" si="2"/>
        <v>0.92311634638663576</v>
      </c>
      <c r="K17">
        <v>1</v>
      </c>
    </row>
    <row r="18" spans="2:11" x14ac:dyDescent="0.25">
      <c r="B18" t="s">
        <v>15</v>
      </c>
      <c r="C18">
        <v>0.01</v>
      </c>
      <c r="D18">
        <v>0.08</v>
      </c>
      <c r="H18" s="9"/>
      <c r="I18" t="s">
        <v>136</v>
      </c>
      <c r="J18" s="3">
        <f t="shared" si="2"/>
        <v>0.72614903707369094</v>
      </c>
      <c r="K18">
        <v>1</v>
      </c>
    </row>
    <row r="19" spans="2:11" x14ac:dyDescent="0.25">
      <c r="B19" t="s">
        <v>16</v>
      </c>
      <c r="C19">
        <v>-0.28999999999999998</v>
      </c>
      <c r="D19">
        <v>0.08</v>
      </c>
      <c r="E19" s="2">
        <v>2.9999999999999997E-4</v>
      </c>
      <c r="F19" t="s">
        <v>2</v>
      </c>
      <c r="H19" s="9"/>
      <c r="I19" s="8" t="s">
        <v>137</v>
      </c>
      <c r="J19" s="3">
        <f t="shared" si="2"/>
        <v>0.39851904108451414</v>
      </c>
      <c r="K19">
        <v>1</v>
      </c>
    </row>
    <row r="20" spans="2:11" x14ac:dyDescent="0.25">
      <c r="B20" t="s">
        <v>17</v>
      </c>
      <c r="C20">
        <v>-0.62</v>
      </c>
      <c r="D20">
        <v>0.09</v>
      </c>
      <c r="E20" s="2">
        <v>9.9999999999999994E-12</v>
      </c>
      <c r="F20" t="s">
        <v>2</v>
      </c>
    </row>
    <row r="21" spans="2:11" x14ac:dyDescent="0.25">
      <c r="B21" t="s">
        <v>15</v>
      </c>
      <c r="C21">
        <v>-0.08</v>
      </c>
      <c r="D21">
        <v>0.1</v>
      </c>
      <c r="E21">
        <v>0.45</v>
      </c>
    </row>
    <row r="22" spans="2:11" x14ac:dyDescent="0.25">
      <c r="B22" t="s">
        <v>16</v>
      </c>
      <c r="C22">
        <v>-0.32</v>
      </c>
      <c r="D22">
        <v>0.1</v>
      </c>
      <c r="E22">
        <v>1E-3</v>
      </c>
      <c r="F22" t="s">
        <v>2</v>
      </c>
    </row>
    <row r="23" spans="2:11" x14ac:dyDescent="0.25">
      <c r="B23" t="s">
        <v>17</v>
      </c>
      <c r="C23">
        <v>-0.92</v>
      </c>
      <c r="D23">
        <v>0.11</v>
      </c>
      <c r="E23" s="2">
        <v>2E-16</v>
      </c>
      <c r="F23" t="s">
        <v>2</v>
      </c>
    </row>
    <row r="24" spans="2:11" x14ac:dyDescent="0.25">
      <c r="B24" t="s">
        <v>69</v>
      </c>
      <c r="C24">
        <v>-0.25</v>
      </c>
      <c r="D24">
        <v>0.06</v>
      </c>
      <c r="E24" s="2">
        <v>2.0000000000000002E-5</v>
      </c>
      <c r="F24" t="s">
        <v>2</v>
      </c>
    </row>
    <row r="26" spans="2:11" x14ac:dyDescent="0.25">
      <c r="B26" t="s">
        <v>18</v>
      </c>
      <c r="C26" s="3">
        <v>1</v>
      </c>
    </row>
    <row r="27" spans="2:11" x14ac:dyDescent="0.25">
      <c r="B27" t="s">
        <v>3</v>
      </c>
      <c r="C27" s="3">
        <f>EXP(C3)</f>
        <v>1.0304545339535169</v>
      </c>
    </row>
    <row r="28" spans="2:11" x14ac:dyDescent="0.25">
      <c r="B28" t="s">
        <v>19</v>
      </c>
      <c r="C28" s="3">
        <f>EXP(C4)</f>
        <v>0.71892373343192617</v>
      </c>
    </row>
    <row r="29" spans="2:11" x14ac:dyDescent="0.25">
      <c r="B29" t="s">
        <v>20</v>
      </c>
      <c r="C29" s="3">
        <v>1</v>
      </c>
    </row>
    <row r="30" spans="2:11" x14ac:dyDescent="0.25">
      <c r="B30" t="s">
        <v>21</v>
      </c>
      <c r="C30" s="3">
        <f>EXP(C5)</f>
        <v>1.1051709180756477</v>
      </c>
    </row>
    <row r="31" spans="2:11" x14ac:dyDescent="0.25">
      <c r="B31" t="s">
        <v>22</v>
      </c>
      <c r="C31" s="3">
        <f>EXP(C6)</f>
        <v>0.69073433063735468</v>
      </c>
    </row>
    <row r="32" spans="2:11" x14ac:dyDescent="0.25">
      <c r="B32" t="s">
        <v>23</v>
      </c>
      <c r="C32" s="3">
        <v>1</v>
      </c>
    </row>
    <row r="33" spans="2:3" x14ac:dyDescent="0.25">
      <c r="B33" t="s">
        <v>8</v>
      </c>
      <c r="C33" s="3">
        <f>EXP(C7)</f>
        <v>1.0304545339535169</v>
      </c>
    </row>
    <row r="34" spans="2:3" x14ac:dyDescent="0.25">
      <c r="B34" t="s">
        <v>9</v>
      </c>
      <c r="C34" s="3">
        <f>EXP(C8)</f>
        <v>0.88692043671715748</v>
      </c>
    </row>
    <row r="35" spans="2:3" x14ac:dyDescent="0.25">
      <c r="B35" t="s">
        <v>10</v>
      </c>
      <c r="C35" s="3">
        <f>EXP(C9)</f>
        <v>0.76337949433685315</v>
      </c>
    </row>
    <row r="36" spans="2:3" x14ac:dyDescent="0.25">
      <c r="B36" t="s">
        <v>75</v>
      </c>
      <c r="C36" s="3">
        <f>EXP(C10)</f>
        <v>1.1853048513203654</v>
      </c>
    </row>
    <row r="37" spans="2:3" x14ac:dyDescent="0.25">
      <c r="B37" t="s">
        <v>76</v>
      </c>
      <c r="C37" s="3">
        <v>1</v>
      </c>
    </row>
    <row r="38" spans="2:3" x14ac:dyDescent="0.25">
      <c r="B38" t="s">
        <v>77</v>
      </c>
      <c r="C38" s="3">
        <f>EXP(C11)</f>
        <v>0.93239381990594827</v>
      </c>
    </row>
    <row r="39" spans="2:3" x14ac:dyDescent="0.25">
      <c r="B39" t="s">
        <v>78</v>
      </c>
      <c r="C39" s="3">
        <f>EXP(C12)</f>
        <v>0.75578374145572547</v>
      </c>
    </row>
    <row r="40" spans="2:3" x14ac:dyDescent="0.25">
      <c r="B40" t="s">
        <v>79</v>
      </c>
      <c r="C40" s="3">
        <f>EXP(C13)</f>
        <v>0.5543272847345071</v>
      </c>
    </row>
    <row r="41" spans="2:3" x14ac:dyDescent="0.25">
      <c r="B41" t="s">
        <v>24</v>
      </c>
      <c r="C41" s="3">
        <v>1</v>
      </c>
    </row>
    <row r="42" spans="2:3" x14ac:dyDescent="0.25">
      <c r="B42" t="s">
        <v>11</v>
      </c>
      <c r="C42" s="3">
        <f>EXP(C14)</f>
        <v>1.1162780704588713</v>
      </c>
    </row>
    <row r="43" spans="2:3" x14ac:dyDescent="0.25">
      <c r="B43" t="s">
        <v>12</v>
      </c>
      <c r="C43" s="3">
        <f>EXP(C15)</f>
        <v>1.2586000099294778</v>
      </c>
    </row>
    <row r="44" spans="2:3" x14ac:dyDescent="0.25">
      <c r="B44" t="s">
        <v>13</v>
      </c>
      <c r="C44" s="3">
        <f>EXP(C16)</f>
        <v>1.5999941932173602</v>
      </c>
    </row>
    <row r="45" spans="2:3" x14ac:dyDescent="0.25">
      <c r="B45" t="s">
        <v>25</v>
      </c>
      <c r="C45" s="3">
        <v>1</v>
      </c>
    </row>
    <row r="46" spans="2:3" x14ac:dyDescent="0.25">
      <c r="B46" t="s">
        <v>26</v>
      </c>
      <c r="C46" s="3">
        <f>EXP(C17)</f>
        <v>1.1051709180756477</v>
      </c>
    </row>
    <row r="47" spans="2:3" x14ac:dyDescent="0.25">
      <c r="B47" t="s">
        <v>27</v>
      </c>
      <c r="C47" s="3">
        <v>1</v>
      </c>
    </row>
    <row r="48" spans="2:3" x14ac:dyDescent="0.25">
      <c r="B48" t="s">
        <v>15</v>
      </c>
      <c r="C48" s="3">
        <f>EXP(C18)</f>
        <v>1.0100501670841679</v>
      </c>
    </row>
    <row r="49" spans="2:3" x14ac:dyDescent="0.25">
      <c r="B49" t="s">
        <v>16</v>
      </c>
      <c r="C49" s="3">
        <f t="shared" ref="C49:C50" si="3">EXP(C19)</f>
        <v>0.74826356757856527</v>
      </c>
    </row>
    <row r="50" spans="2:3" x14ac:dyDescent="0.25">
      <c r="B50" t="s">
        <v>17</v>
      </c>
      <c r="C50" s="3">
        <f t="shared" si="3"/>
        <v>0.53794443759467447</v>
      </c>
    </row>
    <row r="51" spans="2:3" x14ac:dyDescent="0.25">
      <c r="B51" t="s">
        <v>27</v>
      </c>
      <c r="C51" s="3">
        <v>1</v>
      </c>
    </row>
    <row r="52" spans="2:3" x14ac:dyDescent="0.25">
      <c r="B52" t="s">
        <v>15</v>
      </c>
      <c r="C52" s="3">
        <f>EXP(C21)</f>
        <v>0.92311634638663576</v>
      </c>
    </row>
    <row r="53" spans="2:3" x14ac:dyDescent="0.25">
      <c r="B53" t="s">
        <v>16</v>
      </c>
      <c r="C53" s="3">
        <f t="shared" ref="C53:C54" si="4">EXP(C22)</f>
        <v>0.72614903707369094</v>
      </c>
    </row>
    <row r="54" spans="2:3" x14ac:dyDescent="0.25">
      <c r="B54" t="s">
        <v>17</v>
      </c>
      <c r="C54" s="3">
        <f t="shared" si="4"/>
        <v>0.39851904108451414</v>
      </c>
    </row>
    <row r="55" spans="2:3" x14ac:dyDescent="0.25">
      <c r="B55" t="s">
        <v>80</v>
      </c>
      <c r="C55">
        <v>1</v>
      </c>
    </row>
    <row r="56" spans="2:3" x14ac:dyDescent="0.25">
      <c r="B56" t="s">
        <v>81</v>
      </c>
      <c r="C56">
        <f>EXP(C24)</f>
        <v>0.77880078307140488</v>
      </c>
    </row>
  </sheetData>
  <mergeCells count="4">
    <mergeCell ref="H16:H19"/>
    <mergeCell ref="H12:H15"/>
    <mergeCell ref="H7:H11"/>
    <mergeCell ref="H3:H6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F6CA7-1EB1-498A-89D2-510337C2E308}">
  <dimension ref="B1:N7"/>
  <sheetViews>
    <sheetView workbookViewId="0"/>
  </sheetViews>
  <sheetFormatPr baseColWidth="10" defaultRowHeight="15" x14ac:dyDescent="0.25"/>
  <cols>
    <col min="3" max="3" width="35.28515625" customWidth="1"/>
  </cols>
  <sheetData>
    <row r="1" spans="2:14" x14ac:dyDescent="0.25">
      <c r="B1" t="s">
        <v>82</v>
      </c>
    </row>
    <row r="2" spans="2:14" x14ac:dyDescent="0.25">
      <c r="D2" t="s">
        <v>88</v>
      </c>
      <c r="E2" t="s">
        <v>110</v>
      </c>
      <c r="F2" t="s">
        <v>111</v>
      </c>
      <c r="G2" t="s">
        <v>112</v>
      </c>
      <c r="H2" t="s">
        <v>113</v>
      </c>
      <c r="J2" t="s">
        <v>88</v>
      </c>
      <c r="K2" t="s">
        <v>110</v>
      </c>
      <c r="L2" t="s">
        <v>111</v>
      </c>
      <c r="M2" t="s">
        <v>112</v>
      </c>
      <c r="N2" t="s">
        <v>113</v>
      </c>
    </row>
    <row r="3" spans="2:14" x14ac:dyDescent="0.25">
      <c r="C3" t="s">
        <v>83</v>
      </c>
      <c r="D3">
        <v>56.8</v>
      </c>
      <c r="E3">
        <v>45.3</v>
      </c>
      <c r="F3">
        <v>49.6</v>
      </c>
      <c r="G3">
        <v>62.2</v>
      </c>
      <c r="H3">
        <v>76.3</v>
      </c>
      <c r="J3" s="7">
        <f>D3/100</f>
        <v>0.56799999999999995</v>
      </c>
      <c r="K3" s="7">
        <f t="shared" ref="K3:N3" si="0">E3/100</f>
        <v>0.45299999999999996</v>
      </c>
      <c r="L3" s="7">
        <f t="shared" si="0"/>
        <v>0.496</v>
      </c>
      <c r="M3" s="7">
        <f t="shared" si="0"/>
        <v>0.622</v>
      </c>
      <c r="N3" s="7">
        <f t="shared" si="0"/>
        <v>0.76300000000000001</v>
      </c>
    </row>
    <row r="4" spans="2:14" x14ac:dyDescent="0.25">
      <c r="C4" t="s">
        <v>84</v>
      </c>
      <c r="D4">
        <v>57.6</v>
      </c>
      <c r="E4">
        <v>45.5</v>
      </c>
      <c r="F4">
        <v>54.3</v>
      </c>
      <c r="G4">
        <v>67.5</v>
      </c>
      <c r="H4">
        <v>66.2</v>
      </c>
      <c r="J4" s="7">
        <f t="shared" ref="J4:J7" si="1">D4/100</f>
        <v>0.57600000000000007</v>
      </c>
      <c r="K4" s="7">
        <f t="shared" ref="K4:K7" si="2">E4/100</f>
        <v>0.45500000000000002</v>
      </c>
      <c r="L4" s="7">
        <f t="shared" ref="L4:L7" si="3">F4/100</f>
        <v>0.54299999999999993</v>
      </c>
      <c r="M4" s="7">
        <f t="shared" ref="M4:M7" si="4">G4/100</f>
        <v>0.67500000000000004</v>
      </c>
      <c r="N4" s="7">
        <f t="shared" ref="N4:N7" si="5">H4/100</f>
        <v>0.66200000000000003</v>
      </c>
    </row>
    <row r="5" spans="2:14" x14ac:dyDescent="0.25">
      <c r="C5" t="s">
        <v>85</v>
      </c>
      <c r="D5">
        <v>12</v>
      </c>
      <c r="E5">
        <v>14.5</v>
      </c>
      <c r="F5">
        <v>14</v>
      </c>
      <c r="G5">
        <v>9.4</v>
      </c>
      <c r="H5">
        <v>8.6999999999999993</v>
      </c>
      <c r="J5" s="7">
        <f t="shared" si="1"/>
        <v>0.12</v>
      </c>
      <c r="K5" s="7">
        <f t="shared" si="2"/>
        <v>0.14499999999999999</v>
      </c>
      <c r="L5" s="7">
        <f t="shared" si="3"/>
        <v>0.14000000000000001</v>
      </c>
      <c r="M5" s="7">
        <f t="shared" si="4"/>
        <v>9.4E-2</v>
      </c>
      <c r="N5" s="7">
        <f t="shared" si="5"/>
        <v>8.6999999999999994E-2</v>
      </c>
    </row>
    <row r="6" spans="2:14" x14ac:dyDescent="0.25">
      <c r="C6" t="s">
        <v>86</v>
      </c>
      <c r="D6">
        <v>39.1</v>
      </c>
      <c r="E6">
        <v>49.1</v>
      </c>
      <c r="F6">
        <v>45.1</v>
      </c>
      <c r="G6">
        <v>33.5</v>
      </c>
      <c r="H6">
        <v>24.5</v>
      </c>
      <c r="J6" s="7">
        <f t="shared" si="1"/>
        <v>0.39100000000000001</v>
      </c>
      <c r="K6" s="7">
        <f t="shared" si="2"/>
        <v>0.49099999999999999</v>
      </c>
      <c r="L6" s="7">
        <f t="shared" si="3"/>
        <v>0.45100000000000001</v>
      </c>
      <c r="M6" s="7">
        <f t="shared" si="4"/>
        <v>0.33500000000000002</v>
      </c>
      <c r="N6" s="7">
        <f t="shared" si="5"/>
        <v>0.245</v>
      </c>
    </row>
    <row r="7" spans="2:14" x14ac:dyDescent="0.25">
      <c r="C7" t="s">
        <v>87</v>
      </c>
      <c r="D7">
        <v>65.3</v>
      </c>
      <c r="E7">
        <v>58.1</v>
      </c>
      <c r="F7">
        <v>67</v>
      </c>
      <c r="G7">
        <v>66.900000000000006</v>
      </c>
      <c r="H7">
        <v>72.900000000000006</v>
      </c>
      <c r="J7" s="7">
        <f t="shared" si="1"/>
        <v>0.65300000000000002</v>
      </c>
      <c r="K7" s="7">
        <f t="shared" si="2"/>
        <v>0.58099999999999996</v>
      </c>
      <c r="L7" s="7">
        <f t="shared" si="3"/>
        <v>0.67</v>
      </c>
      <c r="M7" s="7">
        <f t="shared" si="4"/>
        <v>0.66900000000000004</v>
      </c>
      <c r="N7" s="7">
        <f t="shared" si="5"/>
        <v>0.72900000000000009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3262-53D2-4FFA-A606-9F03487CEC1E}">
  <dimension ref="A1:M10"/>
  <sheetViews>
    <sheetView workbookViewId="0"/>
  </sheetViews>
  <sheetFormatPr baseColWidth="10" defaultRowHeight="15" x14ac:dyDescent="0.25"/>
  <cols>
    <col min="8" max="8" width="23.28515625" customWidth="1"/>
  </cols>
  <sheetData>
    <row r="1" spans="1:13" x14ac:dyDescent="0.25">
      <c r="B1" t="s">
        <v>89</v>
      </c>
    </row>
    <row r="2" spans="1:13" x14ac:dyDescent="0.25">
      <c r="D2" t="s">
        <v>27</v>
      </c>
      <c r="E2" t="s">
        <v>17</v>
      </c>
      <c r="F2" t="s">
        <v>101</v>
      </c>
      <c r="G2" t="s">
        <v>102</v>
      </c>
      <c r="J2" t="s">
        <v>27</v>
      </c>
      <c r="K2" t="s">
        <v>17</v>
      </c>
      <c r="L2" t="s">
        <v>101</v>
      </c>
      <c r="M2" t="s">
        <v>102</v>
      </c>
    </row>
    <row r="3" spans="1:13" x14ac:dyDescent="0.25">
      <c r="A3" t="s">
        <v>94</v>
      </c>
      <c r="B3" t="s">
        <v>90</v>
      </c>
      <c r="C3">
        <v>46.7</v>
      </c>
      <c r="D3">
        <v>51.3</v>
      </c>
      <c r="E3">
        <v>34.799999999999997</v>
      </c>
      <c r="F3">
        <v>46.8</v>
      </c>
      <c r="G3">
        <v>59.8</v>
      </c>
      <c r="H3" t="s">
        <v>98</v>
      </c>
      <c r="I3" s="4">
        <f>C3</f>
        <v>46.7</v>
      </c>
      <c r="J3" s="4">
        <f t="shared" ref="J3:K5" si="0">D3</f>
        <v>51.3</v>
      </c>
      <c r="K3" s="4">
        <f t="shared" si="0"/>
        <v>34.799999999999997</v>
      </c>
      <c r="L3" s="4">
        <f t="shared" ref="L3:L5" si="1">F3</f>
        <v>46.8</v>
      </c>
      <c r="M3" s="4">
        <f t="shared" ref="M3:M5" si="2">G3</f>
        <v>59.8</v>
      </c>
    </row>
    <row r="4" spans="1:13" x14ac:dyDescent="0.25">
      <c r="B4" t="s">
        <v>91</v>
      </c>
      <c r="C4">
        <v>0.4</v>
      </c>
      <c r="D4">
        <v>0.5</v>
      </c>
      <c r="E4">
        <v>0.1</v>
      </c>
      <c r="F4">
        <v>0</v>
      </c>
      <c r="G4">
        <v>0.5</v>
      </c>
      <c r="H4" t="s">
        <v>99</v>
      </c>
      <c r="I4" s="4">
        <f t="shared" ref="I4:I5" si="3">C4</f>
        <v>0.4</v>
      </c>
      <c r="J4" s="4">
        <f t="shared" si="0"/>
        <v>0.5</v>
      </c>
      <c r="K4" s="4">
        <f t="shared" si="0"/>
        <v>0.1</v>
      </c>
      <c r="L4" s="4">
        <f t="shared" si="1"/>
        <v>0</v>
      </c>
      <c r="M4" s="4">
        <f t="shared" si="2"/>
        <v>0.5</v>
      </c>
    </row>
    <row r="5" spans="1:13" x14ac:dyDescent="0.25">
      <c r="B5" t="s">
        <v>92</v>
      </c>
      <c r="C5">
        <v>15.5</v>
      </c>
      <c r="D5">
        <v>9.4</v>
      </c>
      <c r="E5">
        <v>23.7</v>
      </c>
      <c r="F5">
        <v>16.8</v>
      </c>
      <c r="G5">
        <v>9.6</v>
      </c>
      <c r="H5" t="s">
        <v>100</v>
      </c>
      <c r="I5" s="4">
        <f t="shared" si="3"/>
        <v>15.5</v>
      </c>
      <c r="J5" s="4">
        <f t="shared" si="0"/>
        <v>9.4</v>
      </c>
      <c r="K5" s="4">
        <f t="shared" si="0"/>
        <v>23.7</v>
      </c>
      <c r="L5" s="4">
        <f t="shared" si="1"/>
        <v>16.8</v>
      </c>
      <c r="M5" s="4">
        <f t="shared" si="2"/>
        <v>9.6</v>
      </c>
    </row>
    <row r="6" spans="1:13" x14ac:dyDescent="0.25">
      <c r="B6" t="s">
        <v>93</v>
      </c>
      <c r="C6">
        <v>37.4</v>
      </c>
      <c r="D6">
        <v>38.799999999999997</v>
      </c>
      <c r="E6">
        <v>41.4</v>
      </c>
      <c r="F6">
        <v>36.4</v>
      </c>
      <c r="G6">
        <v>30.1</v>
      </c>
      <c r="H6" t="s">
        <v>95</v>
      </c>
      <c r="I6" s="4">
        <f>C8*C$6/100</f>
        <v>22.178199999999997</v>
      </c>
      <c r="J6" s="4">
        <f t="shared" ref="J6:K8" si="4">D8*D$6/100</f>
        <v>21.533999999999995</v>
      </c>
      <c r="K6" s="4">
        <f t="shared" si="4"/>
        <v>23.805</v>
      </c>
      <c r="L6" s="4">
        <f t="shared" ref="L6:L8" si="5">F8*F$6/100</f>
        <v>19.328399999999998</v>
      </c>
      <c r="M6" s="4">
        <f t="shared" ref="M6:M8" si="6">G8*G$6/100</f>
        <v>20.648600000000002</v>
      </c>
    </row>
    <row r="7" spans="1:13" x14ac:dyDescent="0.25">
      <c r="H7" t="s">
        <v>96</v>
      </c>
      <c r="I7" s="4">
        <f t="shared" ref="I7:I8" si="7">C9*C$6/100</f>
        <v>1.9447999999999999</v>
      </c>
      <c r="J7" s="4">
        <f t="shared" si="4"/>
        <v>3.0651999999999999</v>
      </c>
      <c r="K7" s="4">
        <f t="shared" si="4"/>
        <v>2.4426000000000001</v>
      </c>
      <c r="L7" s="4">
        <f t="shared" si="5"/>
        <v>1.7108000000000001</v>
      </c>
      <c r="M7" s="4">
        <f t="shared" si="6"/>
        <v>3.4615000000000005</v>
      </c>
    </row>
    <row r="8" spans="1:13" x14ac:dyDescent="0.25">
      <c r="A8" t="s">
        <v>93</v>
      </c>
      <c r="B8" t="s">
        <v>90</v>
      </c>
      <c r="C8">
        <v>59.3</v>
      </c>
      <c r="D8">
        <v>55.5</v>
      </c>
      <c r="E8">
        <v>57.5</v>
      </c>
      <c r="F8">
        <v>53.1</v>
      </c>
      <c r="G8">
        <v>68.599999999999994</v>
      </c>
      <c r="H8" t="s">
        <v>97</v>
      </c>
      <c r="I8" s="4">
        <f t="shared" si="7"/>
        <v>13.277000000000001</v>
      </c>
      <c r="J8" s="4">
        <f t="shared" si="4"/>
        <v>14.200799999999999</v>
      </c>
      <c r="K8" s="4">
        <f t="shared" si="4"/>
        <v>15.193800000000001</v>
      </c>
      <c r="L8" s="4">
        <f t="shared" si="5"/>
        <v>15.360800000000001</v>
      </c>
      <c r="M8" s="4">
        <f t="shared" si="6"/>
        <v>6.02</v>
      </c>
    </row>
    <row r="9" spans="1:13" x14ac:dyDescent="0.25">
      <c r="B9" t="s">
        <v>91</v>
      </c>
      <c r="C9">
        <v>5.2</v>
      </c>
      <c r="D9">
        <v>7.9</v>
      </c>
      <c r="E9">
        <v>5.9</v>
      </c>
      <c r="F9">
        <v>4.7</v>
      </c>
      <c r="G9">
        <v>11.5</v>
      </c>
    </row>
    <row r="10" spans="1:13" x14ac:dyDescent="0.25">
      <c r="B10" t="s">
        <v>92</v>
      </c>
      <c r="C10">
        <v>35.5</v>
      </c>
      <c r="D10">
        <v>36.6</v>
      </c>
      <c r="E10">
        <v>36.700000000000003</v>
      </c>
      <c r="F10">
        <v>42.2</v>
      </c>
      <c r="G10">
        <v>20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2DF6F-74C3-4B3F-A47E-97E0B6EE9241}">
  <dimension ref="B2:J38"/>
  <sheetViews>
    <sheetView workbookViewId="0"/>
  </sheetViews>
  <sheetFormatPr baseColWidth="10" defaultRowHeight="15" x14ac:dyDescent="0.25"/>
  <cols>
    <col min="8" max="8" width="42.42578125" bestFit="1" customWidth="1"/>
  </cols>
  <sheetData>
    <row r="2" spans="2:10" x14ac:dyDescent="0.25">
      <c r="B2" t="s">
        <v>1</v>
      </c>
      <c r="C2">
        <v>0.43</v>
      </c>
      <c r="D2">
        <v>0.08</v>
      </c>
      <c r="E2" s="2">
        <v>9.9999999999999995E-8</v>
      </c>
      <c r="F2" t="s">
        <v>2</v>
      </c>
    </row>
    <row r="3" spans="2:10" x14ac:dyDescent="0.25">
      <c r="B3" t="s">
        <v>8</v>
      </c>
      <c r="C3">
        <v>-0.06</v>
      </c>
      <c r="D3">
        <v>7.0000000000000007E-2</v>
      </c>
      <c r="E3">
        <v>0.42</v>
      </c>
    </row>
    <row r="4" spans="2:10" x14ac:dyDescent="0.25">
      <c r="B4" t="s">
        <v>9</v>
      </c>
      <c r="C4">
        <v>-0.12</v>
      </c>
      <c r="D4">
        <v>0.08</v>
      </c>
      <c r="E4">
        <v>0.12</v>
      </c>
      <c r="I4" s="3"/>
    </row>
    <row r="5" spans="2:10" x14ac:dyDescent="0.25">
      <c r="B5" t="s">
        <v>10</v>
      </c>
      <c r="C5">
        <v>-0.2</v>
      </c>
      <c r="D5">
        <v>7.0000000000000007E-2</v>
      </c>
      <c r="E5">
        <v>7.0000000000000001E-3</v>
      </c>
      <c r="F5" t="s">
        <v>2</v>
      </c>
      <c r="I5" s="3"/>
    </row>
    <row r="6" spans="2:10" x14ac:dyDescent="0.25">
      <c r="B6" t="s">
        <v>70</v>
      </c>
      <c r="C6">
        <v>0.02</v>
      </c>
      <c r="D6">
        <v>0.08</v>
      </c>
      <c r="E6">
        <v>0.84</v>
      </c>
      <c r="I6" s="3"/>
    </row>
    <row r="7" spans="2:10" x14ac:dyDescent="0.25">
      <c r="B7" t="s">
        <v>71</v>
      </c>
      <c r="C7">
        <v>-0.13</v>
      </c>
      <c r="D7">
        <v>0.06</v>
      </c>
      <c r="E7">
        <v>0.04</v>
      </c>
      <c r="F7" t="s">
        <v>74</v>
      </c>
      <c r="G7" s="10" t="s">
        <v>125</v>
      </c>
      <c r="H7" t="s">
        <v>126</v>
      </c>
      <c r="I7" s="3">
        <f>C22</f>
        <v>1.0202013400267558</v>
      </c>
      <c r="J7">
        <v>1</v>
      </c>
    </row>
    <row r="8" spans="2:10" x14ac:dyDescent="0.25">
      <c r="B8" t="s">
        <v>72</v>
      </c>
      <c r="C8">
        <v>-0.14000000000000001</v>
      </c>
      <c r="D8">
        <v>0.08</v>
      </c>
      <c r="E8">
        <v>8.4000000000000005E-2</v>
      </c>
      <c r="F8" t="s">
        <v>4</v>
      </c>
      <c r="G8" s="10"/>
      <c r="H8" t="s">
        <v>127</v>
      </c>
      <c r="I8" s="3">
        <f t="shared" ref="I8:I11" si="0">C23</f>
        <v>1</v>
      </c>
      <c r="J8">
        <v>1</v>
      </c>
    </row>
    <row r="9" spans="2:10" x14ac:dyDescent="0.25">
      <c r="B9" t="s">
        <v>73</v>
      </c>
      <c r="C9">
        <v>-0.32</v>
      </c>
      <c r="D9">
        <v>0.15</v>
      </c>
      <c r="E9">
        <v>3.5999999999999997E-2</v>
      </c>
      <c r="F9" t="s">
        <v>74</v>
      </c>
      <c r="G9" s="10"/>
      <c r="H9" t="s">
        <v>128</v>
      </c>
      <c r="I9" s="3">
        <f t="shared" si="0"/>
        <v>0.8780954309205613</v>
      </c>
      <c r="J9">
        <v>1</v>
      </c>
    </row>
    <row r="10" spans="2:10" x14ac:dyDescent="0.25">
      <c r="B10" t="s">
        <v>103</v>
      </c>
      <c r="C10">
        <v>0.11</v>
      </c>
      <c r="D10">
        <v>0.05</v>
      </c>
      <c r="E10">
        <v>4.2000000000000003E-2</v>
      </c>
      <c r="F10" t="s">
        <v>74</v>
      </c>
      <c r="G10" s="10"/>
      <c r="H10" t="s">
        <v>129</v>
      </c>
      <c r="I10" s="3">
        <f t="shared" si="0"/>
        <v>0.86935823539880586</v>
      </c>
      <c r="J10">
        <v>1</v>
      </c>
    </row>
    <row r="11" spans="2:10" x14ac:dyDescent="0.25">
      <c r="B11" t="s">
        <v>104</v>
      </c>
      <c r="C11">
        <v>0.25</v>
      </c>
      <c r="D11">
        <v>0.05</v>
      </c>
      <c r="E11" s="2">
        <v>1.9999999999999999E-6</v>
      </c>
      <c r="F11" t="s">
        <v>2</v>
      </c>
      <c r="G11" s="10"/>
      <c r="H11" t="s">
        <v>130</v>
      </c>
      <c r="I11" s="3">
        <f t="shared" si="0"/>
        <v>0.72614903707369094</v>
      </c>
      <c r="J11">
        <v>1</v>
      </c>
    </row>
    <row r="12" spans="2:10" x14ac:dyDescent="0.25">
      <c r="B12" t="s">
        <v>15</v>
      </c>
      <c r="C12">
        <v>0.12</v>
      </c>
      <c r="D12">
        <v>7.0000000000000007E-2</v>
      </c>
      <c r="E12">
        <v>9.6000000000000002E-2</v>
      </c>
      <c r="F12" t="s">
        <v>4</v>
      </c>
      <c r="G12" s="10" t="s">
        <v>131</v>
      </c>
      <c r="H12" s="8" t="s">
        <v>133</v>
      </c>
      <c r="I12" s="3">
        <f>C31</f>
        <v>1</v>
      </c>
      <c r="J12">
        <v>1</v>
      </c>
    </row>
    <row r="13" spans="2:10" x14ac:dyDescent="0.25">
      <c r="B13" t="s">
        <v>16</v>
      </c>
      <c r="C13">
        <v>0.28000000000000003</v>
      </c>
      <c r="D13">
        <v>7.0000000000000007E-2</v>
      </c>
      <c r="E13" s="2">
        <v>2.0000000000000001E-4</v>
      </c>
      <c r="F13" t="s">
        <v>2</v>
      </c>
      <c r="G13" s="10"/>
      <c r="H13" t="s">
        <v>111</v>
      </c>
      <c r="I13" s="3">
        <f t="shared" ref="I13:I15" si="1">C32</f>
        <v>1.1274968515793757</v>
      </c>
      <c r="J13">
        <v>1</v>
      </c>
    </row>
    <row r="14" spans="2:10" x14ac:dyDescent="0.25">
      <c r="B14" t="s">
        <v>17</v>
      </c>
      <c r="C14">
        <v>0.18</v>
      </c>
      <c r="D14">
        <v>0.08</v>
      </c>
      <c r="E14" s="2">
        <v>3.3000000000000002E-2</v>
      </c>
      <c r="F14" t="s">
        <v>4</v>
      </c>
      <c r="G14" s="10"/>
      <c r="H14" t="s">
        <v>112</v>
      </c>
      <c r="I14" s="3">
        <f t="shared" si="1"/>
        <v>1.3231298123374369</v>
      </c>
      <c r="J14">
        <v>1</v>
      </c>
    </row>
    <row r="15" spans="2:10" x14ac:dyDescent="0.25">
      <c r="G15" s="10"/>
      <c r="H15" s="8" t="s">
        <v>134</v>
      </c>
      <c r="I15" s="3">
        <f t="shared" si="1"/>
        <v>1.1972173631218102</v>
      </c>
      <c r="J15">
        <v>1</v>
      </c>
    </row>
    <row r="16" spans="2:10" x14ac:dyDescent="0.25">
      <c r="C16" s="3"/>
      <c r="G16" s="10" t="s">
        <v>140</v>
      </c>
      <c r="H16" t="s">
        <v>143</v>
      </c>
      <c r="I16" s="3">
        <f>C27</f>
        <v>1</v>
      </c>
      <c r="J16">
        <v>1</v>
      </c>
    </row>
    <row r="17" spans="2:10" x14ac:dyDescent="0.25">
      <c r="C17" s="3"/>
      <c r="G17" s="10"/>
      <c r="H17" t="s">
        <v>144</v>
      </c>
      <c r="I17" s="3">
        <f>C28</f>
        <v>1.1162780704588713</v>
      </c>
      <c r="J17">
        <v>1</v>
      </c>
    </row>
    <row r="18" spans="2:10" x14ac:dyDescent="0.25">
      <c r="B18" t="s">
        <v>23</v>
      </c>
      <c r="C18" s="3">
        <v>1</v>
      </c>
      <c r="G18" s="10" t="s">
        <v>145</v>
      </c>
      <c r="H18" t="s">
        <v>141</v>
      </c>
      <c r="I18" s="3">
        <f>C29</f>
        <v>1</v>
      </c>
      <c r="J18">
        <v>1</v>
      </c>
    </row>
    <row r="19" spans="2:10" x14ac:dyDescent="0.25">
      <c r="B19" t="s">
        <v>8</v>
      </c>
      <c r="C19" s="3">
        <f>EXP(C3)</f>
        <v>0.94176453358424872</v>
      </c>
      <c r="G19" s="10"/>
      <c r="H19" t="s">
        <v>142</v>
      </c>
      <c r="I19" s="3">
        <f>C30</f>
        <v>1.2840254166877414</v>
      </c>
      <c r="J19">
        <v>1</v>
      </c>
    </row>
    <row r="20" spans="2:10" x14ac:dyDescent="0.25">
      <c r="B20" t="s">
        <v>9</v>
      </c>
      <c r="C20" s="3">
        <f>EXP(C4)</f>
        <v>0.88692043671715748</v>
      </c>
    </row>
    <row r="21" spans="2:10" x14ac:dyDescent="0.25">
      <c r="B21" t="s">
        <v>10</v>
      </c>
      <c r="C21" s="3">
        <f>EXP(C5)</f>
        <v>0.81873075307798182</v>
      </c>
    </row>
    <row r="22" spans="2:10" x14ac:dyDescent="0.25">
      <c r="B22" t="s">
        <v>75</v>
      </c>
      <c r="C22" s="3">
        <f>EXP(C6)</f>
        <v>1.0202013400267558</v>
      </c>
    </row>
    <row r="23" spans="2:10" x14ac:dyDescent="0.25">
      <c r="B23" t="s">
        <v>76</v>
      </c>
      <c r="C23" s="3">
        <v>1</v>
      </c>
    </row>
    <row r="24" spans="2:10" x14ac:dyDescent="0.25">
      <c r="B24" t="s">
        <v>77</v>
      </c>
      <c r="C24" s="3">
        <f>EXP(C7)</f>
        <v>0.8780954309205613</v>
      </c>
    </row>
    <row r="25" spans="2:10" x14ac:dyDescent="0.25">
      <c r="B25" t="s">
        <v>78</v>
      </c>
      <c r="C25" s="3">
        <f>EXP(C8)</f>
        <v>0.86935823539880586</v>
      </c>
    </row>
    <row r="26" spans="2:10" x14ac:dyDescent="0.25">
      <c r="B26" t="s">
        <v>79</v>
      </c>
      <c r="C26" s="3">
        <f>EXP(C9)</f>
        <v>0.72614903707369094</v>
      </c>
    </row>
    <row r="27" spans="2:10" x14ac:dyDescent="0.25">
      <c r="B27" t="s">
        <v>105</v>
      </c>
      <c r="C27" s="3">
        <v>1</v>
      </c>
    </row>
    <row r="28" spans="2:10" x14ac:dyDescent="0.25">
      <c r="B28" t="s">
        <v>106</v>
      </c>
      <c r="C28" s="3">
        <f>EXP(C10)</f>
        <v>1.1162780704588713</v>
      </c>
    </row>
    <row r="29" spans="2:10" x14ac:dyDescent="0.25">
      <c r="B29" t="s">
        <v>107</v>
      </c>
      <c r="C29" s="3">
        <v>1</v>
      </c>
    </row>
    <row r="30" spans="2:10" x14ac:dyDescent="0.25">
      <c r="B30" t="s">
        <v>104</v>
      </c>
      <c r="C30" s="3">
        <f>EXP(C11)</f>
        <v>1.2840254166877414</v>
      </c>
    </row>
    <row r="31" spans="2:10" x14ac:dyDescent="0.25">
      <c r="B31" t="s">
        <v>27</v>
      </c>
      <c r="C31" s="3">
        <v>1</v>
      </c>
    </row>
    <row r="32" spans="2:10" x14ac:dyDescent="0.25">
      <c r="B32" t="s">
        <v>15</v>
      </c>
      <c r="C32" s="3">
        <f>EXP(C12)</f>
        <v>1.1274968515793757</v>
      </c>
    </row>
    <row r="33" spans="2:3" x14ac:dyDescent="0.25">
      <c r="B33" t="s">
        <v>16</v>
      </c>
      <c r="C33" s="3">
        <f>EXP(C13)</f>
        <v>1.3231298123374369</v>
      </c>
    </row>
    <row r="34" spans="2:3" x14ac:dyDescent="0.25">
      <c r="B34" t="s">
        <v>17</v>
      </c>
      <c r="C34" s="3">
        <f>EXP(C14)</f>
        <v>1.1972173631218102</v>
      </c>
    </row>
    <row r="35" spans="2:3" x14ac:dyDescent="0.25">
      <c r="C35" s="3"/>
    </row>
    <row r="36" spans="2:3" x14ac:dyDescent="0.25">
      <c r="C36" s="3"/>
    </row>
    <row r="37" spans="2:3" x14ac:dyDescent="0.25">
      <c r="C37" s="3"/>
    </row>
    <row r="38" spans="2:3" x14ac:dyDescent="0.25">
      <c r="C38" s="3"/>
    </row>
  </sheetData>
  <mergeCells count="4">
    <mergeCell ref="G12:G15"/>
    <mergeCell ref="G7:G11"/>
    <mergeCell ref="G16:G17"/>
    <mergeCell ref="G18:G19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693D-B947-473D-A1BA-CC0A4B4A8FFA}">
  <dimension ref="B3:E7"/>
  <sheetViews>
    <sheetView workbookViewId="0"/>
  </sheetViews>
  <sheetFormatPr baseColWidth="10" defaultRowHeight="15" x14ac:dyDescent="0.25"/>
  <sheetData>
    <row r="3" spans="2:5" x14ac:dyDescent="0.25">
      <c r="B3" t="s">
        <v>34</v>
      </c>
      <c r="C3" s="4">
        <v>37</v>
      </c>
    </row>
    <row r="4" spans="2:5" x14ac:dyDescent="0.25">
      <c r="B4" t="s">
        <v>37</v>
      </c>
      <c r="C4" s="4">
        <f>E$4*E5/100</f>
        <v>24.57</v>
      </c>
      <c r="E4">
        <v>63</v>
      </c>
    </row>
    <row r="5" spans="2:5" x14ac:dyDescent="0.25">
      <c r="B5" t="s">
        <v>39</v>
      </c>
      <c r="C5" s="4">
        <f t="shared" ref="C5:C6" si="0">E$4*E6/100</f>
        <v>10.08</v>
      </c>
      <c r="E5">
        <v>39</v>
      </c>
    </row>
    <row r="6" spans="2:5" x14ac:dyDescent="0.25">
      <c r="B6" t="s">
        <v>38</v>
      </c>
      <c r="C6" s="4">
        <f t="shared" si="0"/>
        <v>28.35</v>
      </c>
      <c r="E6">
        <v>16</v>
      </c>
    </row>
    <row r="7" spans="2:5" x14ac:dyDescent="0.25">
      <c r="E7">
        <v>45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7F67-9D64-4350-8918-875DBCC175B4}">
  <dimension ref="B2:K38"/>
  <sheetViews>
    <sheetView workbookViewId="0"/>
  </sheetViews>
  <sheetFormatPr baseColWidth="10" defaultRowHeight="15" x14ac:dyDescent="0.25"/>
  <sheetData>
    <row r="2" spans="2:11" x14ac:dyDescent="0.25">
      <c r="B2" t="s">
        <v>1</v>
      </c>
      <c r="C2">
        <v>-0.61</v>
      </c>
      <c r="D2">
        <v>0.16</v>
      </c>
      <c r="E2" s="2">
        <v>2.0000000000000001E-4</v>
      </c>
      <c r="F2" t="s">
        <v>2</v>
      </c>
    </row>
    <row r="3" spans="2:11" x14ac:dyDescent="0.25">
      <c r="B3" t="s">
        <v>3</v>
      </c>
      <c r="C3">
        <v>-0.2</v>
      </c>
      <c r="D3">
        <v>0.08</v>
      </c>
      <c r="E3">
        <v>1.4E-2</v>
      </c>
      <c r="F3" t="s">
        <v>4</v>
      </c>
      <c r="H3" s="9" t="s">
        <v>114</v>
      </c>
      <c r="I3" t="s">
        <v>115</v>
      </c>
      <c r="J3">
        <v>1</v>
      </c>
      <c r="K3">
        <v>1</v>
      </c>
    </row>
    <row r="4" spans="2:11" x14ac:dyDescent="0.25">
      <c r="B4" t="s">
        <v>5</v>
      </c>
      <c r="C4">
        <v>0.26</v>
      </c>
      <c r="D4">
        <v>0.3</v>
      </c>
      <c r="E4">
        <v>0.4</v>
      </c>
      <c r="H4" s="9"/>
      <c r="I4" t="s">
        <v>116</v>
      </c>
      <c r="J4" s="3">
        <f>C30</f>
        <v>1.2840254166877414</v>
      </c>
      <c r="K4">
        <v>1</v>
      </c>
    </row>
    <row r="5" spans="2:11" x14ac:dyDescent="0.25">
      <c r="B5" t="s">
        <v>6</v>
      </c>
      <c r="C5">
        <v>-0.09</v>
      </c>
      <c r="D5">
        <v>0.11</v>
      </c>
      <c r="E5">
        <v>0.41</v>
      </c>
      <c r="H5" s="9"/>
      <c r="I5" t="s">
        <v>117</v>
      </c>
      <c r="J5" s="3">
        <f>C31</f>
        <v>1.9347923344020317</v>
      </c>
      <c r="K5">
        <v>1</v>
      </c>
    </row>
    <row r="6" spans="2:11" ht="60" x14ac:dyDescent="0.25">
      <c r="B6" t="s">
        <v>7</v>
      </c>
      <c r="C6">
        <v>-0.1</v>
      </c>
      <c r="D6">
        <v>0.11</v>
      </c>
      <c r="E6">
        <v>0.36</v>
      </c>
      <c r="H6" s="9"/>
      <c r="I6" s="5" t="s">
        <v>118</v>
      </c>
      <c r="J6" s="3">
        <f>C32</f>
        <v>3.3201169227365472</v>
      </c>
      <c r="K6">
        <v>1</v>
      </c>
    </row>
    <row r="7" spans="2:11" x14ac:dyDescent="0.25">
      <c r="B7" t="s">
        <v>8</v>
      </c>
      <c r="C7">
        <v>0.12</v>
      </c>
      <c r="D7">
        <v>0.11</v>
      </c>
      <c r="E7">
        <v>0.25</v>
      </c>
      <c r="H7" s="9" t="s">
        <v>119</v>
      </c>
      <c r="I7" t="s">
        <v>120</v>
      </c>
      <c r="J7">
        <v>1</v>
      </c>
      <c r="K7">
        <v>1</v>
      </c>
    </row>
    <row r="8" spans="2:11" x14ac:dyDescent="0.25">
      <c r="B8" t="s">
        <v>9</v>
      </c>
      <c r="C8">
        <v>0.28999999999999998</v>
      </c>
      <c r="D8">
        <v>0.12</v>
      </c>
      <c r="E8">
        <v>1.4999999999999999E-2</v>
      </c>
      <c r="F8" t="s">
        <v>4</v>
      </c>
      <c r="H8" s="9"/>
      <c r="I8" t="s">
        <v>121</v>
      </c>
      <c r="J8" s="3">
        <f>C34</f>
        <v>1.3771277643359572</v>
      </c>
      <c r="K8">
        <v>1</v>
      </c>
    </row>
    <row r="9" spans="2:11" x14ac:dyDescent="0.25">
      <c r="B9" t="s">
        <v>10</v>
      </c>
      <c r="C9">
        <v>0.45</v>
      </c>
      <c r="D9">
        <v>0.12</v>
      </c>
      <c r="E9">
        <v>2.0000000000000001E-4</v>
      </c>
      <c r="F9" t="s">
        <v>2</v>
      </c>
      <c r="H9" s="9" t="s">
        <v>122</v>
      </c>
      <c r="I9" t="s">
        <v>108</v>
      </c>
      <c r="J9" s="3">
        <v>1</v>
      </c>
      <c r="K9">
        <v>1</v>
      </c>
    </row>
    <row r="10" spans="2:11" ht="75" x14ac:dyDescent="0.25">
      <c r="B10" t="s">
        <v>11</v>
      </c>
      <c r="C10">
        <v>0.25</v>
      </c>
      <c r="D10">
        <v>0.11</v>
      </c>
      <c r="E10">
        <v>2.9000000000000001E-2</v>
      </c>
      <c r="F10" t="s">
        <v>4</v>
      </c>
      <c r="H10" s="9"/>
      <c r="I10" s="5" t="s">
        <v>123</v>
      </c>
      <c r="J10" s="3">
        <f>C26</f>
        <v>1.1274968515793757</v>
      </c>
      <c r="K10">
        <v>1</v>
      </c>
    </row>
    <row r="11" spans="2:11" x14ac:dyDescent="0.25">
      <c r="B11" t="s">
        <v>12</v>
      </c>
      <c r="C11">
        <v>0.66</v>
      </c>
      <c r="D11">
        <v>0.12</v>
      </c>
      <c r="E11">
        <v>0</v>
      </c>
      <c r="F11" t="s">
        <v>2</v>
      </c>
      <c r="H11" s="9"/>
      <c r="I11" t="s">
        <v>109</v>
      </c>
      <c r="J11" s="3">
        <f t="shared" ref="J11:J12" si="0">C27</f>
        <v>1.3364274880254721</v>
      </c>
      <c r="K11">
        <v>1</v>
      </c>
    </row>
    <row r="12" spans="2:11" ht="60" x14ac:dyDescent="0.25">
      <c r="B12" t="s">
        <v>13</v>
      </c>
      <c r="C12">
        <v>1.2</v>
      </c>
      <c r="D12">
        <v>0.18</v>
      </c>
      <c r="E12">
        <v>0</v>
      </c>
      <c r="F12" t="s">
        <v>2</v>
      </c>
      <c r="H12" s="9"/>
      <c r="I12" s="5" t="s">
        <v>124</v>
      </c>
      <c r="J12" s="3">
        <f t="shared" si="0"/>
        <v>1.5683121854901689</v>
      </c>
      <c r="K12">
        <v>1</v>
      </c>
    </row>
    <row r="13" spans="2:11" x14ac:dyDescent="0.25">
      <c r="B13" t="s">
        <v>14</v>
      </c>
      <c r="C13">
        <v>0.32</v>
      </c>
      <c r="D13">
        <v>0.08</v>
      </c>
      <c r="E13">
        <v>0</v>
      </c>
      <c r="F13" t="s">
        <v>2</v>
      </c>
    </row>
    <row r="14" spans="2:11" x14ac:dyDescent="0.25">
      <c r="B14" t="s">
        <v>15</v>
      </c>
      <c r="C14">
        <v>0.06</v>
      </c>
      <c r="D14">
        <v>0.11</v>
      </c>
      <c r="E14">
        <v>0.78</v>
      </c>
    </row>
    <row r="15" spans="2:11" x14ac:dyDescent="0.25">
      <c r="B15" t="s">
        <v>16</v>
      </c>
      <c r="C15">
        <v>0.2</v>
      </c>
      <c r="D15">
        <v>0.12</v>
      </c>
      <c r="E15">
        <v>8.6999999999999994E-2</v>
      </c>
    </row>
    <row r="16" spans="2:11" x14ac:dyDescent="0.25">
      <c r="B16" t="s">
        <v>17</v>
      </c>
      <c r="C16">
        <v>0.28000000000000003</v>
      </c>
      <c r="D16">
        <v>0.13</v>
      </c>
      <c r="E16">
        <v>3.6999999999999998E-2</v>
      </c>
      <c r="F16" t="s">
        <v>4</v>
      </c>
    </row>
    <row r="19" spans="2:3" x14ac:dyDescent="0.25">
      <c r="B19" t="s">
        <v>18</v>
      </c>
      <c r="C19" s="3">
        <v>1</v>
      </c>
    </row>
    <row r="20" spans="2:3" x14ac:dyDescent="0.25">
      <c r="B20" t="s">
        <v>3</v>
      </c>
      <c r="C20" s="3">
        <f>EXP(C3)</f>
        <v>0.81873075307798182</v>
      </c>
    </row>
    <row r="21" spans="2:3" x14ac:dyDescent="0.25">
      <c r="B21" t="s">
        <v>19</v>
      </c>
      <c r="C21" s="3">
        <f>EXP(C4)</f>
        <v>1.2969300866657718</v>
      </c>
    </row>
    <row r="22" spans="2:3" x14ac:dyDescent="0.25">
      <c r="B22" t="s">
        <v>20</v>
      </c>
      <c r="C22" s="3">
        <v>1</v>
      </c>
    </row>
    <row r="23" spans="2:3" x14ac:dyDescent="0.25">
      <c r="B23" t="s">
        <v>21</v>
      </c>
      <c r="C23" s="3">
        <f>EXP(C5)</f>
        <v>0.91393118527122819</v>
      </c>
    </row>
    <row r="24" spans="2:3" x14ac:dyDescent="0.25">
      <c r="B24" t="s">
        <v>22</v>
      </c>
      <c r="C24" s="3">
        <f>EXP(C6)</f>
        <v>0.90483741803595952</v>
      </c>
    </row>
    <row r="25" spans="2:3" x14ac:dyDescent="0.25">
      <c r="B25" t="s">
        <v>23</v>
      </c>
      <c r="C25" s="3">
        <v>1</v>
      </c>
    </row>
    <row r="26" spans="2:3" x14ac:dyDescent="0.25">
      <c r="B26" t="s">
        <v>8</v>
      </c>
      <c r="C26" s="3">
        <f>EXP(C7)</f>
        <v>1.1274968515793757</v>
      </c>
    </row>
    <row r="27" spans="2:3" x14ac:dyDescent="0.25">
      <c r="B27" t="s">
        <v>9</v>
      </c>
      <c r="C27" s="3">
        <f t="shared" ref="C27:C28" si="1">EXP(C8)</f>
        <v>1.3364274880254721</v>
      </c>
    </row>
    <row r="28" spans="2:3" x14ac:dyDescent="0.25">
      <c r="B28" t="s">
        <v>10</v>
      </c>
      <c r="C28" s="3">
        <f t="shared" si="1"/>
        <v>1.5683121854901689</v>
      </c>
    </row>
    <row r="29" spans="2:3" x14ac:dyDescent="0.25">
      <c r="B29" t="s">
        <v>24</v>
      </c>
      <c r="C29" s="3">
        <v>1</v>
      </c>
    </row>
    <row r="30" spans="2:3" x14ac:dyDescent="0.25">
      <c r="B30" t="s">
        <v>11</v>
      </c>
      <c r="C30" s="3">
        <f>EXP(C10)</f>
        <v>1.2840254166877414</v>
      </c>
    </row>
    <row r="31" spans="2:3" x14ac:dyDescent="0.25">
      <c r="B31" t="s">
        <v>12</v>
      </c>
      <c r="C31" s="3">
        <f t="shared" ref="C31:C32" si="2">EXP(C11)</f>
        <v>1.9347923344020317</v>
      </c>
    </row>
    <row r="32" spans="2:3" x14ac:dyDescent="0.25">
      <c r="B32" t="s">
        <v>13</v>
      </c>
      <c r="C32" s="3">
        <f t="shared" si="2"/>
        <v>3.3201169227365472</v>
      </c>
    </row>
    <row r="33" spans="2:3" x14ac:dyDescent="0.25">
      <c r="B33" t="s">
        <v>25</v>
      </c>
      <c r="C33" s="3">
        <v>1</v>
      </c>
    </row>
    <row r="34" spans="2:3" x14ac:dyDescent="0.25">
      <c r="B34" t="s">
        <v>26</v>
      </c>
      <c r="C34" s="3">
        <f>EXP(C13)</f>
        <v>1.3771277643359572</v>
      </c>
    </row>
    <row r="35" spans="2:3" x14ac:dyDescent="0.25">
      <c r="B35" t="s">
        <v>27</v>
      </c>
      <c r="C35" s="3">
        <v>1</v>
      </c>
    </row>
    <row r="36" spans="2:3" x14ac:dyDescent="0.25">
      <c r="B36" t="s">
        <v>15</v>
      </c>
      <c r="C36" s="3">
        <f>EXP(C14)</f>
        <v>1.0618365465453596</v>
      </c>
    </row>
    <row r="37" spans="2:3" x14ac:dyDescent="0.25">
      <c r="B37" t="s">
        <v>16</v>
      </c>
      <c r="C37" s="3">
        <f t="shared" ref="C37:C38" si="3">EXP(C15)</f>
        <v>1.2214027581601699</v>
      </c>
    </row>
    <row r="38" spans="2:3" x14ac:dyDescent="0.25">
      <c r="B38" t="s">
        <v>17</v>
      </c>
      <c r="C38" s="3">
        <f t="shared" si="3"/>
        <v>1.3231298123374369</v>
      </c>
    </row>
  </sheetData>
  <mergeCells count="3">
    <mergeCell ref="H9:H12"/>
    <mergeCell ref="H7:H8"/>
    <mergeCell ref="H3:H6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58E42-2920-4AE9-9F28-396F366A246B}">
  <dimension ref="B2:M7"/>
  <sheetViews>
    <sheetView workbookViewId="0"/>
  </sheetViews>
  <sheetFormatPr baseColWidth="10" defaultRowHeight="15" x14ac:dyDescent="0.25"/>
  <sheetData>
    <row r="2" spans="2:13" x14ac:dyDescent="0.25">
      <c r="B2" t="s">
        <v>28</v>
      </c>
    </row>
    <row r="3" spans="2:13" x14ac:dyDescent="0.25">
      <c r="D3" t="s">
        <v>29</v>
      </c>
      <c r="E3" t="s">
        <v>30</v>
      </c>
      <c r="F3" t="s">
        <v>31</v>
      </c>
      <c r="G3" t="s">
        <v>32</v>
      </c>
      <c r="J3" t="s">
        <v>29</v>
      </c>
      <c r="K3" t="s">
        <v>30</v>
      </c>
      <c r="L3" t="s">
        <v>31</v>
      </c>
      <c r="M3" t="s">
        <v>32</v>
      </c>
    </row>
    <row r="4" spans="2:13" x14ac:dyDescent="0.25">
      <c r="C4" t="s">
        <v>33</v>
      </c>
      <c r="D4" s="4">
        <v>23</v>
      </c>
      <c r="E4" s="4">
        <v>9.1999999999999993</v>
      </c>
      <c r="F4" s="4">
        <v>7.7</v>
      </c>
      <c r="G4" s="4">
        <v>4.2</v>
      </c>
      <c r="I4" t="s">
        <v>33</v>
      </c>
      <c r="J4" s="6">
        <f>D4/100</f>
        <v>0.23</v>
      </c>
      <c r="K4" s="6">
        <f t="shared" ref="K4:M4" si="0">E4/100</f>
        <v>9.1999999999999998E-2</v>
      </c>
      <c r="L4" s="6">
        <f t="shared" si="0"/>
        <v>7.6999999999999999E-2</v>
      </c>
      <c r="M4" s="6">
        <f t="shared" si="0"/>
        <v>4.2000000000000003E-2</v>
      </c>
    </row>
    <row r="5" spans="2:13" x14ac:dyDescent="0.25">
      <c r="C5" t="s">
        <v>36</v>
      </c>
      <c r="D5" s="4">
        <v>36.799999999999997</v>
      </c>
      <c r="E5" s="4">
        <v>24.7</v>
      </c>
      <c r="F5" s="4">
        <v>24.4</v>
      </c>
      <c r="G5" s="4">
        <v>17.399999999999999</v>
      </c>
      <c r="I5" t="s">
        <v>36</v>
      </c>
      <c r="J5" s="6">
        <f t="shared" ref="J5:J7" si="1">D5/100</f>
        <v>0.36799999999999999</v>
      </c>
      <c r="K5" s="6">
        <f t="shared" ref="K5:K7" si="2">E5/100</f>
        <v>0.247</v>
      </c>
      <c r="L5" s="6">
        <f t="shared" ref="L5:L7" si="3">F5/100</f>
        <v>0.24399999999999999</v>
      </c>
      <c r="M5" s="6">
        <f t="shared" ref="M5:M7" si="4">G5/100</f>
        <v>0.17399999999999999</v>
      </c>
    </row>
    <row r="6" spans="2:13" x14ac:dyDescent="0.25">
      <c r="C6" t="s">
        <v>34</v>
      </c>
      <c r="D6" s="4">
        <v>13.6</v>
      </c>
      <c r="E6" s="4">
        <v>30.6</v>
      </c>
      <c r="F6" s="4">
        <v>37.4</v>
      </c>
      <c r="G6" s="4">
        <v>39.799999999999997</v>
      </c>
      <c r="I6" t="s">
        <v>34</v>
      </c>
      <c r="J6" s="6">
        <f t="shared" si="1"/>
        <v>0.13600000000000001</v>
      </c>
      <c r="K6" s="6">
        <f t="shared" si="2"/>
        <v>0.30599999999999999</v>
      </c>
      <c r="L6" s="6">
        <f t="shared" si="3"/>
        <v>0.374</v>
      </c>
      <c r="M6" s="6">
        <f t="shared" si="4"/>
        <v>0.39799999999999996</v>
      </c>
    </row>
    <row r="7" spans="2:13" x14ac:dyDescent="0.25">
      <c r="C7" t="s">
        <v>35</v>
      </c>
      <c r="D7" s="4">
        <v>26.6</v>
      </c>
      <c r="E7" s="4">
        <v>35.6</v>
      </c>
      <c r="F7" s="4">
        <v>30.5</v>
      </c>
      <c r="G7" s="4">
        <v>38.700000000000003</v>
      </c>
      <c r="I7" t="s">
        <v>35</v>
      </c>
      <c r="J7" s="6">
        <f t="shared" si="1"/>
        <v>0.26600000000000001</v>
      </c>
      <c r="K7" s="6">
        <f t="shared" si="2"/>
        <v>0.35600000000000004</v>
      </c>
      <c r="L7" s="6">
        <f t="shared" si="3"/>
        <v>0.30499999999999999</v>
      </c>
      <c r="M7" s="6">
        <f t="shared" si="4"/>
        <v>0.38700000000000001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D24A5-2F51-42C4-BEBE-B0BF510A7726}">
  <dimension ref="A1:J27"/>
  <sheetViews>
    <sheetView workbookViewId="0"/>
  </sheetViews>
  <sheetFormatPr baseColWidth="10" defaultRowHeight="15" x14ac:dyDescent="0.25"/>
  <cols>
    <col min="3" max="3" width="33.140625" customWidth="1"/>
  </cols>
  <sheetData>
    <row r="1" spans="2:10" x14ac:dyDescent="0.25">
      <c r="B1" t="s">
        <v>46</v>
      </c>
    </row>
    <row r="3" spans="2:10" x14ac:dyDescent="0.25">
      <c r="D3" t="s">
        <v>47</v>
      </c>
      <c r="E3" t="s">
        <v>48</v>
      </c>
      <c r="I3" t="s">
        <v>47</v>
      </c>
      <c r="J3" t="s">
        <v>48</v>
      </c>
    </row>
    <row r="4" spans="2:10" x14ac:dyDescent="0.25">
      <c r="C4" t="s">
        <v>40</v>
      </c>
      <c r="D4">
        <v>45.2</v>
      </c>
      <c r="E4">
        <v>11.5</v>
      </c>
      <c r="H4" t="s">
        <v>40</v>
      </c>
      <c r="I4" s="7">
        <f>D4/100</f>
        <v>0.45200000000000001</v>
      </c>
      <c r="J4" s="7">
        <f>E4/100</f>
        <v>0.115</v>
      </c>
    </row>
    <row r="5" spans="2:10" x14ac:dyDescent="0.25">
      <c r="C5" t="s">
        <v>41</v>
      </c>
      <c r="D5">
        <v>2.8</v>
      </c>
      <c r="E5">
        <v>7.5</v>
      </c>
      <c r="H5" t="s">
        <v>41</v>
      </c>
      <c r="I5" s="7">
        <f t="shared" ref="I5:I9" si="0">D5/100</f>
        <v>2.7999999999999997E-2</v>
      </c>
      <c r="J5" s="7">
        <f t="shared" ref="J5:J9" si="1">E5/100</f>
        <v>7.4999999999999997E-2</v>
      </c>
    </row>
    <row r="6" spans="2:10" x14ac:dyDescent="0.25">
      <c r="C6" t="s">
        <v>42</v>
      </c>
      <c r="D6">
        <v>2.6</v>
      </c>
      <c r="E6">
        <v>9.1999999999999993</v>
      </c>
      <c r="H6" t="s">
        <v>42</v>
      </c>
      <c r="I6" s="7">
        <f t="shared" si="0"/>
        <v>2.6000000000000002E-2</v>
      </c>
      <c r="J6" s="7">
        <f t="shared" si="1"/>
        <v>9.1999999999999998E-2</v>
      </c>
    </row>
    <row r="7" spans="2:10" x14ac:dyDescent="0.25">
      <c r="C7" t="s">
        <v>43</v>
      </c>
      <c r="D7">
        <v>10</v>
      </c>
      <c r="E7">
        <v>17.3</v>
      </c>
      <c r="H7" t="s">
        <v>43</v>
      </c>
      <c r="I7" s="7">
        <f t="shared" si="0"/>
        <v>0.1</v>
      </c>
      <c r="J7" s="7">
        <f t="shared" si="1"/>
        <v>0.17300000000000001</v>
      </c>
    </row>
    <row r="8" spans="2:10" x14ac:dyDescent="0.25">
      <c r="C8" t="s">
        <v>44</v>
      </c>
      <c r="D8">
        <v>9.6</v>
      </c>
      <c r="E8">
        <v>14.2</v>
      </c>
      <c r="H8" t="s">
        <v>44</v>
      </c>
      <c r="I8" s="7">
        <f t="shared" si="0"/>
        <v>9.6000000000000002E-2</v>
      </c>
      <c r="J8" s="7">
        <f t="shared" si="1"/>
        <v>0.14199999999999999</v>
      </c>
    </row>
    <row r="9" spans="2:10" x14ac:dyDescent="0.25">
      <c r="C9" t="s">
        <v>45</v>
      </c>
      <c r="D9">
        <v>29.8</v>
      </c>
      <c r="E9">
        <v>40.299999999999997</v>
      </c>
      <c r="H9" t="s">
        <v>45</v>
      </c>
      <c r="I9" s="7">
        <f t="shared" si="0"/>
        <v>0.29799999999999999</v>
      </c>
      <c r="J9" s="7">
        <f t="shared" si="1"/>
        <v>0.40299999999999997</v>
      </c>
    </row>
    <row r="27" spans="1:1" x14ac:dyDescent="0.25">
      <c r="A27" t="s">
        <v>49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2EBC-AD9A-4285-BFF6-DD41B1AE51CF}">
  <dimension ref="A1:L36"/>
  <sheetViews>
    <sheetView workbookViewId="0"/>
  </sheetViews>
  <sheetFormatPr baseColWidth="10" defaultRowHeight="15" x14ac:dyDescent="0.25"/>
  <cols>
    <col min="3" max="3" width="33.140625" customWidth="1"/>
  </cols>
  <sheetData>
    <row r="1" spans="3:12" x14ac:dyDescent="0.25">
      <c r="C1" t="s">
        <v>56</v>
      </c>
      <c r="H1" t="s">
        <v>57</v>
      </c>
    </row>
    <row r="2" spans="3:12" x14ac:dyDescent="0.25">
      <c r="D2" t="s">
        <v>50</v>
      </c>
      <c r="I2" t="s">
        <v>59</v>
      </c>
    </row>
    <row r="3" spans="3:12" x14ac:dyDescent="0.25">
      <c r="D3" t="s">
        <v>51</v>
      </c>
      <c r="E3" t="s">
        <v>52</v>
      </c>
      <c r="I3" t="s">
        <v>110</v>
      </c>
      <c r="J3" t="s">
        <v>111</v>
      </c>
      <c r="K3" t="s">
        <v>112</v>
      </c>
      <c r="L3" t="s">
        <v>113</v>
      </c>
    </row>
    <row r="4" spans="3:12" x14ac:dyDescent="0.25">
      <c r="C4" t="s">
        <v>53</v>
      </c>
      <c r="D4" s="4">
        <f>D9/SUM(D$9:D$11)*100</f>
        <v>39.006342494714588</v>
      </c>
      <c r="E4" s="4">
        <f t="shared" ref="E4:E6" si="0">E9/SUM(E$9:E$11)*100</f>
        <v>59.516298633017875</v>
      </c>
      <c r="H4" t="s">
        <v>53</v>
      </c>
      <c r="I4" s="4">
        <f>I9/SUM(I$9:I$11)*100</f>
        <v>44.842105263157897</v>
      </c>
      <c r="J4" s="4">
        <f t="shared" ref="J4:L6" si="1">J9/SUM(J$9:J$11)*100</f>
        <v>43.970117395944513</v>
      </c>
      <c r="K4" s="4">
        <f t="shared" si="1"/>
        <v>35.881104033970274</v>
      </c>
      <c r="L4" s="4">
        <f t="shared" si="1"/>
        <v>29.771784232365146</v>
      </c>
    </row>
    <row r="5" spans="3:12" x14ac:dyDescent="0.25">
      <c r="C5" t="s">
        <v>54</v>
      </c>
      <c r="D5" s="4">
        <f t="shared" ref="D5" si="2">D10/SUM(D$9:D$11)*100</f>
        <v>40.909090909090921</v>
      </c>
      <c r="E5" s="4">
        <f t="shared" si="0"/>
        <v>31.861198738170344</v>
      </c>
      <c r="H5" t="s">
        <v>54</v>
      </c>
      <c r="I5" s="4">
        <f t="shared" ref="I5" si="3">I10/SUM(I$9:I$11)*100</f>
        <v>40.631578947368425</v>
      </c>
      <c r="J5" s="4">
        <f t="shared" si="1"/>
        <v>39.381003201707578</v>
      </c>
      <c r="K5" s="4">
        <f t="shared" si="1"/>
        <v>42.038216560509554</v>
      </c>
      <c r="L5" s="4">
        <f t="shared" si="1"/>
        <v>42.634854771784234</v>
      </c>
    </row>
    <row r="6" spans="3:12" x14ac:dyDescent="0.25">
      <c r="C6" t="s">
        <v>34</v>
      </c>
      <c r="D6" s="4">
        <f t="shared" ref="D6" si="4">D11/SUM(D$9:D$11)*100</f>
        <v>20.084566596194502</v>
      </c>
      <c r="E6" s="4">
        <f t="shared" si="0"/>
        <v>8.6225026288117768</v>
      </c>
      <c r="H6" t="s">
        <v>34</v>
      </c>
      <c r="I6" s="4">
        <f t="shared" ref="I6" si="5">I11/SUM(I$9:I$11)*100</f>
        <v>14.526315789473685</v>
      </c>
      <c r="J6" s="4">
        <f t="shared" si="1"/>
        <v>16.648879402347923</v>
      </c>
      <c r="K6" s="4">
        <f t="shared" si="1"/>
        <v>22.080679405520172</v>
      </c>
      <c r="L6" s="4">
        <f t="shared" si="1"/>
        <v>27.593360995850624</v>
      </c>
    </row>
    <row r="9" spans="3:12" x14ac:dyDescent="0.25">
      <c r="C9" t="s">
        <v>53</v>
      </c>
      <c r="D9">
        <v>36.9</v>
      </c>
      <c r="E9">
        <v>56.6</v>
      </c>
      <c r="H9" t="s">
        <v>53</v>
      </c>
      <c r="I9">
        <v>42.6</v>
      </c>
      <c r="J9">
        <v>41.2</v>
      </c>
      <c r="K9">
        <v>33.799999999999997</v>
      </c>
      <c r="L9">
        <v>28.7</v>
      </c>
    </row>
    <row r="10" spans="3:12" x14ac:dyDescent="0.25">
      <c r="C10" t="s">
        <v>54</v>
      </c>
      <c r="D10">
        <v>38.700000000000003</v>
      </c>
      <c r="E10">
        <v>30.3</v>
      </c>
      <c r="H10" t="s">
        <v>54</v>
      </c>
      <c r="I10">
        <v>38.6</v>
      </c>
      <c r="J10">
        <v>36.9</v>
      </c>
      <c r="K10">
        <v>39.6</v>
      </c>
      <c r="L10">
        <v>41.1</v>
      </c>
    </row>
    <row r="11" spans="3:12" x14ac:dyDescent="0.25">
      <c r="C11" t="s">
        <v>34</v>
      </c>
      <c r="D11">
        <v>19</v>
      </c>
      <c r="E11">
        <v>8.1999999999999993</v>
      </c>
      <c r="H11" t="s">
        <v>34</v>
      </c>
      <c r="I11">
        <v>13.8</v>
      </c>
      <c r="J11">
        <v>15.6</v>
      </c>
      <c r="K11">
        <v>20.8</v>
      </c>
      <c r="L11">
        <v>26.6</v>
      </c>
    </row>
    <row r="12" spans="3:12" x14ac:dyDescent="0.25">
      <c r="C12" t="s">
        <v>55</v>
      </c>
      <c r="D12">
        <v>5.4</v>
      </c>
      <c r="E12">
        <v>4.9000000000000004</v>
      </c>
      <c r="H12" t="s">
        <v>55</v>
      </c>
      <c r="I12">
        <v>5</v>
      </c>
      <c r="J12">
        <v>6.3</v>
      </c>
      <c r="K12">
        <v>5.8</v>
      </c>
      <c r="L12">
        <v>3.7</v>
      </c>
    </row>
    <row r="27" spans="1:9" x14ac:dyDescent="0.25">
      <c r="A27" t="s">
        <v>49</v>
      </c>
    </row>
    <row r="31" spans="1:9" x14ac:dyDescent="0.25">
      <c r="C31" t="s">
        <v>56</v>
      </c>
      <c r="H31" t="s">
        <v>57</v>
      </c>
    </row>
    <row r="32" spans="1:9" x14ac:dyDescent="0.25">
      <c r="D32" t="s">
        <v>50</v>
      </c>
      <c r="I32" t="s">
        <v>59</v>
      </c>
    </row>
    <row r="33" spans="3:12" x14ac:dyDescent="0.25">
      <c r="D33" t="s">
        <v>51</v>
      </c>
      <c r="E33" t="s">
        <v>52</v>
      </c>
      <c r="I33" t="s">
        <v>110</v>
      </c>
      <c r="J33" t="s">
        <v>111</v>
      </c>
      <c r="K33" t="s">
        <v>112</v>
      </c>
      <c r="L33" t="s">
        <v>113</v>
      </c>
    </row>
    <row r="34" spans="3:12" x14ac:dyDescent="0.25">
      <c r="C34" t="s">
        <v>53</v>
      </c>
      <c r="D34" s="6">
        <f>D4/100</f>
        <v>0.39006342494714585</v>
      </c>
      <c r="E34" s="6">
        <f>E4/100</f>
        <v>0.59516298633017872</v>
      </c>
      <c r="H34" t="s">
        <v>53</v>
      </c>
      <c r="I34" s="6">
        <f>I4/100</f>
        <v>0.448421052631579</v>
      </c>
      <c r="J34" s="6">
        <f>J4/100</f>
        <v>0.43970117395944514</v>
      </c>
      <c r="K34" s="6">
        <f>K4/100</f>
        <v>0.35881104033970274</v>
      </c>
      <c r="L34" s="6">
        <f>L4/100</f>
        <v>0.29771784232365145</v>
      </c>
    </row>
    <row r="35" spans="3:12" x14ac:dyDescent="0.25">
      <c r="C35" t="s">
        <v>54</v>
      </c>
      <c r="D35" s="6">
        <f t="shared" ref="D35:E35" si="6">D5/100</f>
        <v>0.40909090909090923</v>
      </c>
      <c r="E35" s="6">
        <f t="shared" si="6"/>
        <v>0.31861198738170343</v>
      </c>
      <c r="H35" t="s">
        <v>54</v>
      </c>
      <c r="I35" s="6">
        <f t="shared" ref="I35:L35" si="7">I5/100</f>
        <v>0.40631578947368424</v>
      </c>
      <c r="J35" s="6">
        <f t="shared" si="7"/>
        <v>0.39381003201707576</v>
      </c>
      <c r="K35" s="6">
        <f t="shared" si="7"/>
        <v>0.42038216560509556</v>
      </c>
      <c r="L35" s="6">
        <f t="shared" si="7"/>
        <v>0.42634854771784236</v>
      </c>
    </row>
    <row r="36" spans="3:12" x14ac:dyDescent="0.25">
      <c r="C36" t="s">
        <v>34</v>
      </c>
      <c r="D36" s="6">
        <f t="shared" ref="D36:E36" si="8">D6/100</f>
        <v>0.20084566596194503</v>
      </c>
      <c r="E36" s="6">
        <f t="shared" si="8"/>
        <v>8.6225026288117762E-2</v>
      </c>
      <c r="H36" t="s">
        <v>34</v>
      </c>
      <c r="I36" s="6">
        <f t="shared" ref="I36:L36" si="9">I6/100</f>
        <v>0.14526315789473684</v>
      </c>
      <c r="J36" s="6">
        <f t="shared" si="9"/>
        <v>0.16648879402347924</v>
      </c>
      <c r="K36" s="6">
        <f t="shared" si="9"/>
        <v>0.22080679405520173</v>
      </c>
      <c r="L36" s="6">
        <f t="shared" si="9"/>
        <v>0.27593360995850624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EF3B3-28FB-495B-97A6-C6272C27857B}">
  <dimension ref="A1:Q27"/>
  <sheetViews>
    <sheetView workbookViewId="0"/>
  </sheetViews>
  <sheetFormatPr baseColWidth="10" defaultRowHeight="15" x14ac:dyDescent="0.25"/>
  <cols>
    <col min="3" max="3" width="33.140625" customWidth="1"/>
  </cols>
  <sheetData>
    <row r="1" spans="4:17" x14ac:dyDescent="0.25">
      <c r="H1" t="s">
        <v>57</v>
      </c>
    </row>
    <row r="2" spans="4:17" x14ac:dyDescent="0.25">
      <c r="I2" t="s">
        <v>58</v>
      </c>
      <c r="P2" t="s">
        <v>58</v>
      </c>
    </row>
    <row r="3" spans="4:17" x14ac:dyDescent="0.25">
      <c r="I3" t="s">
        <v>51</v>
      </c>
      <c r="J3" t="s">
        <v>52</v>
      </c>
      <c r="P3" t="s">
        <v>51</v>
      </c>
      <c r="Q3" t="s">
        <v>52</v>
      </c>
    </row>
    <row r="4" spans="4:17" x14ac:dyDescent="0.25">
      <c r="D4" s="4"/>
      <c r="E4" s="4"/>
      <c r="H4" t="s">
        <v>53</v>
      </c>
      <c r="I4" s="4">
        <f>I9/SUM(I$9:I$11)*100</f>
        <v>5.5026455026455023</v>
      </c>
      <c r="J4" s="4">
        <f t="shared" ref="J4:J6" si="0">J9/SUM(J$9:J$11)*100</f>
        <v>9.8726114649681538</v>
      </c>
      <c r="O4" t="s">
        <v>53</v>
      </c>
      <c r="P4" s="6">
        <f>I4/100</f>
        <v>5.5026455026455021E-2</v>
      </c>
      <c r="Q4" s="6">
        <f>J4/100</f>
        <v>9.8726114649681534E-2</v>
      </c>
    </row>
    <row r="5" spans="4:17" x14ac:dyDescent="0.25">
      <c r="D5" s="4"/>
      <c r="E5" s="4"/>
      <c r="H5" t="s">
        <v>54</v>
      </c>
      <c r="I5" s="4">
        <f t="shared" ref="I5:I6" si="1">I10/SUM(I$9:I$11)*100</f>
        <v>22.75132275132275</v>
      </c>
      <c r="J5" s="4">
        <f t="shared" si="0"/>
        <v>31.422505307855626</v>
      </c>
      <c r="O5" t="s">
        <v>54</v>
      </c>
      <c r="P5" s="6">
        <f t="shared" ref="P5:P6" si="2">I5/100</f>
        <v>0.2275132275132275</v>
      </c>
      <c r="Q5" s="6">
        <f t="shared" ref="Q5:Q6" si="3">J5/100</f>
        <v>0.31422505307855625</v>
      </c>
    </row>
    <row r="6" spans="4:17" x14ac:dyDescent="0.25">
      <c r="D6" s="4"/>
      <c r="E6" s="4"/>
      <c r="H6" t="s">
        <v>34</v>
      </c>
      <c r="I6" s="4">
        <f t="shared" si="1"/>
        <v>71.746031746031747</v>
      </c>
      <c r="J6" s="4">
        <f t="shared" si="0"/>
        <v>58.704883227176218</v>
      </c>
      <c r="O6" t="s">
        <v>34</v>
      </c>
      <c r="P6" s="6">
        <f t="shared" si="2"/>
        <v>0.71746031746031746</v>
      </c>
      <c r="Q6" s="6">
        <f t="shared" si="3"/>
        <v>0.58704883227176219</v>
      </c>
    </row>
    <row r="9" spans="4:17" x14ac:dyDescent="0.25">
      <c r="H9" t="s">
        <v>53</v>
      </c>
      <c r="I9">
        <v>5.2</v>
      </c>
      <c r="J9">
        <v>9.3000000000000007</v>
      </c>
    </row>
    <row r="10" spans="4:17" x14ac:dyDescent="0.25">
      <c r="H10" t="s">
        <v>54</v>
      </c>
      <c r="I10">
        <v>21.5</v>
      </c>
      <c r="J10">
        <v>29.6</v>
      </c>
    </row>
    <row r="11" spans="4:17" x14ac:dyDescent="0.25">
      <c r="H11" t="s">
        <v>34</v>
      </c>
      <c r="I11">
        <v>67.8</v>
      </c>
      <c r="J11">
        <v>55.3</v>
      </c>
    </row>
    <row r="12" spans="4:17" x14ac:dyDescent="0.25">
      <c r="H12" t="s">
        <v>55</v>
      </c>
      <c r="I12">
        <v>5.5</v>
      </c>
      <c r="J12">
        <v>5.7</v>
      </c>
    </row>
    <row r="27" spans="1:1" x14ac:dyDescent="0.25">
      <c r="A27" t="s">
        <v>49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B9E9-AFFF-454B-B6FA-DA5EFB6CFE87}">
  <dimension ref="B1:J22"/>
  <sheetViews>
    <sheetView workbookViewId="0"/>
  </sheetViews>
  <sheetFormatPr baseColWidth="10" defaultRowHeight="15" x14ac:dyDescent="0.25"/>
  <sheetData>
    <row r="1" spans="2:10" x14ac:dyDescent="0.25">
      <c r="B1" t="s">
        <v>60</v>
      </c>
      <c r="D1" t="s">
        <v>61</v>
      </c>
      <c r="E1" t="s">
        <v>62</v>
      </c>
      <c r="F1" t="s">
        <v>63</v>
      </c>
      <c r="H1" t="s">
        <v>61</v>
      </c>
      <c r="I1" t="s">
        <v>62</v>
      </c>
      <c r="J1" t="s">
        <v>63</v>
      </c>
    </row>
    <row r="2" spans="2:10" x14ac:dyDescent="0.25">
      <c r="C2">
        <v>0</v>
      </c>
      <c r="D2">
        <v>0.1</v>
      </c>
      <c r="E2">
        <v>0</v>
      </c>
      <c r="F2">
        <v>0</v>
      </c>
      <c r="H2" s="7">
        <f>D2/100</f>
        <v>1E-3</v>
      </c>
      <c r="I2" s="7">
        <f t="shared" ref="I2:J2" si="0">E2/100</f>
        <v>0</v>
      </c>
      <c r="J2" s="7">
        <f t="shared" si="0"/>
        <v>0</v>
      </c>
    </row>
    <row r="3" spans="2:10" x14ac:dyDescent="0.25">
      <c r="C3">
        <v>250</v>
      </c>
      <c r="D3">
        <v>0.2</v>
      </c>
      <c r="E3">
        <v>0</v>
      </c>
      <c r="F3">
        <v>0</v>
      </c>
      <c r="H3" s="7">
        <f t="shared" ref="H3:H22" si="1">D3/100</f>
        <v>2E-3</v>
      </c>
      <c r="I3" s="7">
        <f t="shared" ref="I3:I22" si="2">E3/100</f>
        <v>0</v>
      </c>
      <c r="J3" s="7">
        <f t="shared" ref="J3:J22" si="3">F3/100</f>
        <v>0</v>
      </c>
    </row>
    <row r="4" spans="2:10" x14ac:dyDescent="0.25">
      <c r="C4">
        <v>500</v>
      </c>
      <c r="D4">
        <v>0.5</v>
      </c>
      <c r="E4">
        <v>0</v>
      </c>
      <c r="F4">
        <v>0</v>
      </c>
      <c r="H4" s="7">
        <f t="shared" si="1"/>
        <v>5.0000000000000001E-3</v>
      </c>
      <c r="I4" s="7">
        <f t="shared" si="2"/>
        <v>0</v>
      </c>
      <c r="J4" s="7">
        <f t="shared" si="3"/>
        <v>0</v>
      </c>
    </row>
    <row r="5" spans="2:10" x14ac:dyDescent="0.25">
      <c r="C5">
        <v>750</v>
      </c>
      <c r="D5">
        <v>1.2</v>
      </c>
      <c r="E5">
        <v>0</v>
      </c>
      <c r="F5">
        <v>0</v>
      </c>
      <c r="H5" s="7">
        <f t="shared" si="1"/>
        <v>1.2E-2</v>
      </c>
      <c r="I5" s="7">
        <f t="shared" si="2"/>
        <v>0</v>
      </c>
      <c r="J5" s="7">
        <f t="shared" si="3"/>
        <v>0</v>
      </c>
    </row>
    <row r="6" spans="2:10" x14ac:dyDescent="0.25">
      <c r="C6">
        <v>1000</v>
      </c>
      <c r="D6">
        <v>2.9</v>
      </c>
      <c r="E6">
        <v>0</v>
      </c>
      <c r="F6">
        <v>0</v>
      </c>
      <c r="H6" s="7">
        <f t="shared" si="1"/>
        <v>2.8999999999999998E-2</v>
      </c>
      <c r="I6" s="7">
        <f t="shared" si="2"/>
        <v>0</v>
      </c>
      <c r="J6" s="7">
        <f t="shared" si="3"/>
        <v>0</v>
      </c>
    </row>
    <row r="7" spans="2:10" x14ac:dyDescent="0.25">
      <c r="C7">
        <v>1250</v>
      </c>
      <c r="D7">
        <v>3.4</v>
      </c>
      <c r="E7">
        <v>0</v>
      </c>
      <c r="F7">
        <v>0</v>
      </c>
      <c r="H7" s="7">
        <f t="shared" si="1"/>
        <v>3.4000000000000002E-2</v>
      </c>
      <c r="I7" s="7">
        <f t="shared" si="2"/>
        <v>0</v>
      </c>
      <c r="J7" s="7">
        <f t="shared" si="3"/>
        <v>0</v>
      </c>
    </row>
    <row r="8" spans="2:10" x14ac:dyDescent="0.25">
      <c r="C8">
        <v>1500</v>
      </c>
      <c r="D8">
        <v>10.7</v>
      </c>
      <c r="E8">
        <v>0</v>
      </c>
      <c r="F8">
        <v>3.5</v>
      </c>
      <c r="H8" s="7">
        <f t="shared" si="1"/>
        <v>0.107</v>
      </c>
      <c r="I8" s="7">
        <f t="shared" si="2"/>
        <v>0</v>
      </c>
      <c r="J8" s="7">
        <f t="shared" si="3"/>
        <v>3.5000000000000003E-2</v>
      </c>
    </row>
    <row r="9" spans="2:10" x14ac:dyDescent="0.25">
      <c r="C9">
        <v>1750</v>
      </c>
      <c r="D9">
        <v>6.3</v>
      </c>
      <c r="E9">
        <v>0.1</v>
      </c>
      <c r="F9">
        <v>29.2</v>
      </c>
      <c r="H9" s="7">
        <f t="shared" si="1"/>
        <v>6.3E-2</v>
      </c>
      <c r="I9" s="7">
        <f t="shared" si="2"/>
        <v>1E-3</v>
      </c>
      <c r="J9" s="7">
        <f t="shared" si="3"/>
        <v>0.29199999999999998</v>
      </c>
    </row>
    <row r="10" spans="2:10" x14ac:dyDescent="0.25">
      <c r="C10">
        <v>2000</v>
      </c>
      <c r="D10">
        <v>34.700000000000003</v>
      </c>
      <c r="E10">
        <v>7.2</v>
      </c>
      <c r="F10">
        <v>31.3</v>
      </c>
      <c r="H10" s="7">
        <f t="shared" si="1"/>
        <v>0.34700000000000003</v>
      </c>
      <c r="I10" s="7">
        <f t="shared" si="2"/>
        <v>7.2000000000000008E-2</v>
      </c>
      <c r="J10" s="7">
        <f t="shared" si="3"/>
        <v>0.313</v>
      </c>
    </row>
    <row r="11" spans="2:10" x14ac:dyDescent="0.25">
      <c r="C11">
        <v>2250</v>
      </c>
      <c r="D11">
        <v>6</v>
      </c>
      <c r="E11">
        <v>32.1</v>
      </c>
      <c r="F11">
        <v>11.2</v>
      </c>
      <c r="H11" s="7">
        <f t="shared" si="1"/>
        <v>0.06</v>
      </c>
      <c r="I11" s="7">
        <f t="shared" si="2"/>
        <v>0.32100000000000001</v>
      </c>
      <c r="J11" s="7">
        <f t="shared" si="3"/>
        <v>0.11199999999999999</v>
      </c>
    </row>
    <row r="12" spans="2:10" x14ac:dyDescent="0.25">
      <c r="C12">
        <v>2500</v>
      </c>
      <c r="D12">
        <v>19.399999999999999</v>
      </c>
      <c r="E12">
        <v>26.5</v>
      </c>
      <c r="F12">
        <v>8.3000000000000007</v>
      </c>
      <c r="H12" s="7">
        <f t="shared" si="1"/>
        <v>0.19399999999999998</v>
      </c>
      <c r="I12" s="7">
        <f t="shared" si="2"/>
        <v>0.26500000000000001</v>
      </c>
      <c r="J12" s="7">
        <f t="shared" si="3"/>
        <v>8.3000000000000004E-2</v>
      </c>
    </row>
    <row r="13" spans="2:10" x14ac:dyDescent="0.25">
      <c r="C13">
        <v>2750</v>
      </c>
      <c r="D13">
        <v>2.2999999999999998</v>
      </c>
      <c r="E13">
        <v>10.7</v>
      </c>
      <c r="F13">
        <v>5.9</v>
      </c>
      <c r="H13" s="7">
        <f t="shared" si="1"/>
        <v>2.3E-2</v>
      </c>
      <c r="I13" s="7">
        <f t="shared" si="2"/>
        <v>0.107</v>
      </c>
      <c r="J13" s="7">
        <f t="shared" si="3"/>
        <v>5.9000000000000004E-2</v>
      </c>
    </row>
    <row r="14" spans="2:10" x14ac:dyDescent="0.25">
      <c r="C14">
        <v>3000</v>
      </c>
      <c r="D14">
        <v>9.3000000000000007</v>
      </c>
      <c r="E14">
        <v>8.3000000000000007</v>
      </c>
      <c r="F14">
        <v>4.7</v>
      </c>
      <c r="H14" s="7">
        <f t="shared" si="1"/>
        <v>9.3000000000000013E-2</v>
      </c>
      <c r="I14" s="7">
        <f t="shared" si="2"/>
        <v>8.3000000000000004E-2</v>
      </c>
      <c r="J14" s="7">
        <f t="shared" si="3"/>
        <v>4.7E-2</v>
      </c>
    </row>
    <row r="15" spans="2:10" x14ac:dyDescent="0.25">
      <c r="C15">
        <v>3250</v>
      </c>
      <c r="D15">
        <v>0.5</v>
      </c>
      <c r="E15">
        <v>5.6</v>
      </c>
      <c r="F15">
        <v>2.7</v>
      </c>
      <c r="H15" s="7">
        <f t="shared" si="1"/>
        <v>5.0000000000000001E-3</v>
      </c>
      <c r="I15" s="7">
        <f t="shared" si="2"/>
        <v>5.5999999999999994E-2</v>
      </c>
      <c r="J15" s="7">
        <f t="shared" si="3"/>
        <v>2.7000000000000003E-2</v>
      </c>
    </row>
    <row r="16" spans="2:10" x14ac:dyDescent="0.25">
      <c r="C16">
        <v>3500</v>
      </c>
      <c r="D16">
        <v>1.2</v>
      </c>
      <c r="E16">
        <v>4.4000000000000004</v>
      </c>
      <c r="F16">
        <v>1.3</v>
      </c>
      <c r="H16" s="7">
        <f t="shared" si="1"/>
        <v>1.2E-2</v>
      </c>
      <c r="I16" s="7">
        <f t="shared" si="2"/>
        <v>4.4000000000000004E-2</v>
      </c>
      <c r="J16" s="7">
        <f t="shared" si="3"/>
        <v>1.3000000000000001E-2</v>
      </c>
    </row>
    <row r="17" spans="3:10" x14ac:dyDescent="0.25">
      <c r="C17">
        <v>3750</v>
      </c>
      <c r="D17">
        <v>0</v>
      </c>
      <c r="E17">
        <v>2.2000000000000002</v>
      </c>
      <c r="F17">
        <v>0.8</v>
      </c>
      <c r="H17" s="7">
        <f t="shared" si="1"/>
        <v>0</v>
      </c>
      <c r="I17" s="7">
        <f t="shared" si="2"/>
        <v>2.2000000000000002E-2</v>
      </c>
      <c r="J17" s="7">
        <f t="shared" si="3"/>
        <v>8.0000000000000002E-3</v>
      </c>
    </row>
    <row r="18" spans="3:10" x14ac:dyDescent="0.25">
      <c r="C18">
        <v>4000</v>
      </c>
      <c r="D18">
        <v>0.6</v>
      </c>
      <c r="E18">
        <v>1.1000000000000001</v>
      </c>
      <c r="F18">
        <v>0.5</v>
      </c>
      <c r="H18" s="7">
        <f t="shared" si="1"/>
        <v>6.0000000000000001E-3</v>
      </c>
      <c r="I18" s="7">
        <f t="shared" si="2"/>
        <v>1.1000000000000001E-2</v>
      </c>
      <c r="J18" s="7">
        <f t="shared" si="3"/>
        <v>5.0000000000000001E-3</v>
      </c>
    </row>
    <row r="19" spans="3:10" x14ac:dyDescent="0.25">
      <c r="C19">
        <v>4250</v>
      </c>
      <c r="D19">
        <v>0</v>
      </c>
      <c r="E19">
        <v>0.6</v>
      </c>
      <c r="F19">
        <v>0.3</v>
      </c>
      <c r="H19" s="7">
        <f t="shared" si="1"/>
        <v>0</v>
      </c>
      <c r="I19" s="7">
        <f t="shared" si="2"/>
        <v>6.0000000000000001E-3</v>
      </c>
      <c r="J19" s="7">
        <f t="shared" si="3"/>
        <v>3.0000000000000001E-3</v>
      </c>
    </row>
    <row r="20" spans="3:10" x14ac:dyDescent="0.25">
      <c r="C20">
        <v>4500</v>
      </c>
      <c r="D20">
        <v>0.1</v>
      </c>
      <c r="E20">
        <v>0.4</v>
      </c>
      <c r="F20">
        <v>0.1</v>
      </c>
      <c r="H20" s="7">
        <f t="shared" si="1"/>
        <v>1E-3</v>
      </c>
      <c r="I20" s="7">
        <f t="shared" si="2"/>
        <v>4.0000000000000001E-3</v>
      </c>
      <c r="J20" s="7">
        <f t="shared" si="3"/>
        <v>1E-3</v>
      </c>
    </row>
    <row r="21" spans="3:10" x14ac:dyDescent="0.25">
      <c r="C21">
        <v>4750</v>
      </c>
      <c r="D21">
        <v>0</v>
      </c>
      <c r="E21">
        <v>0.3</v>
      </c>
      <c r="F21">
        <v>0.1</v>
      </c>
      <c r="H21" s="7">
        <f t="shared" si="1"/>
        <v>0</v>
      </c>
      <c r="I21" s="7">
        <f t="shared" si="2"/>
        <v>3.0000000000000001E-3</v>
      </c>
      <c r="J21" s="7">
        <f t="shared" si="3"/>
        <v>1E-3</v>
      </c>
    </row>
    <row r="22" spans="3:10" x14ac:dyDescent="0.25">
      <c r="C22">
        <v>5000</v>
      </c>
      <c r="D22">
        <v>0.3</v>
      </c>
      <c r="E22">
        <v>0.1</v>
      </c>
      <c r="F22">
        <v>0.1</v>
      </c>
      <c r="H22" s="7">
        <f t="shared" si="1"/>
        <v>3.0000000000000001E-3</v>
      </c>
      <c r="I22" s="7">
        <f t="shared" si="2"/>
        <v>1E-3</v>
      </c>
      <c r="J22" s="7">
        <f t="shared" si="3"/>
        <v>1E-3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EE90-E606-4A75-BAD0-45B2708C2DB2}">
  <dimension ref="B1:G8"/>
  <sheetViews>
    <sheetView workbookViewId="0"/>
  </sheetViews>
  <sheetFormatPr baseColWidth="10" defaultRowHeight="15" x14ac:dyDescent="0.25"/>
  <sheetData>
    <row r="1" spans="2:7" x14ac:dyDescent="0.25">
      <c r="B1" t="s">
        <v>64</v>
      </c>
    </row>
    <row r="2" spans="2:7" x14ac:dyDescent="0.25">
      <c r="C2" t="s">
        <v>66</v>
      </c>
    </row>
    <row r="4" spans="2:7" x14ac:dyDescent="0.25">
      <c r="C4" t="s">
        <v>65</v>
      </c>
      <c r="D4" t="s">
        <v>67</v>
      </c>
      <c r="F4" t="s">
        <v>65</v>
      </c>
      <c r="G4" t="s">
        <v>67</v>
      </c>
    </row>
    <row r="5" spans="2:7" x14ac:dyDescent="0.25">
      <c r="B5" t="s">
        <v>110</v>
      </c>
      <c r="C5">
        <v>75.599999999999994</v>
      </c>
      <c r="D5">
        <v>91.4</v>
      </c>
      <c r="F5" s="7">
        <f>C5/100</f>
        <v>0.75599999999999989</v>
      </c>
      <c r="G5" s="7">
        <f>D5/100</f>
        <v>0.91400000000000003</v>
      </c>
    </row>
    <row r="6" spans="2:7" x14ac:dyDescent="0.25">
      <c r="B6" t="s">
        <v>111</v>
      </c>
      <c r="C6">
        <v>73</v>
      </c>
      <c r="D6">
        <v>90.6</v>
      </c>
      <c r="F6" s="7">
        <f t="shared" ref="F6:F8" si="0">C6/100</f>
        <v>0.73</v>
      </c>
      <c r="G6" s="7">
        <f t="shared" ref="G6:G8" si="1">D6/100</f>
        <v>0.90599999999999992</v>
      </c>
    </row>
    <row r="7" spans="2:7" x14ac:dyDescent="0.25">
      <c r="B7" t="s">
        <v>112</v>
      </c>
      <c r="C7">
        <v>61.7</v>
      </c>
      <c r="D7">
        <v>88.5</v>
      </c>
      <c r="F7" s="7">
        <f t="shared" si="0"/>
        <v>0.61699999999999999</v>
      </c>
      <c r="G7" s="7">
        <f t="shared" si="1"/>
        <v>0.88500000000000001</v>
      </c>
    </row>
    <row r="8" spans="2:7" x14ac:dyDescent="0.25">
      <c r="B8" t="s">
        <v>113</v>
      </c>
      <c r="C8">
        <v>53.4</v>
      </c>
      <c r="D8">
        <v>87.5</v>
      </c>
      <c r="F8" s="7">
        <f t="shared" si="0"/>
        <v>0.53400000000000003</v>
      </c>
      <c r="G8" s="7">
        <f t="shared" si="1"/>
        <v>0.875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Mahieu, Ronan</dc:creator>
  <cp:lastModifiedBy>Soulat, Laurent</cp:lastModifiedBy>
  <dcterms:created xsi:type="dcterms:W3CDTF">2021-04-27T11:04:21Z</dcterms:created>
  <dcterms:modified xsi:type="dcterms:W3CDTF">2021-06-28T12:49:45Z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2021-06-28T12:49:45Z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61572906-ddc2-4ef5-89a5-c3d10ec82cc1</vt:lpwstr>
  </property>
  <property fmtid="{D5CDD505-2E9C-101B-9397-08002B2CF9AE}" pid="8" name="MSIP_Label_1387ec98-8aff-418c-9455-dc857e1ea7dc_ContentBits">
    <vt:lpwstr>2</vt:lpwstr>
  </property>
</Properties>
</file>