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cdc.fr\racinedfs\SERVICES\DDR\DDES\DDES-Etudes-Stats\06_Publications_événements\QRS_les_études\2025\45_Elus municipaux 2020\"/>
    </mc:Choice>
  </mc:AlternateContent>
  <xr:revisionPtr revIDLastSave="0" documentId="13_ncr:1_{B4FBA732-BEDC-4ACF-897C-D98C1689E968}" xr6:coauthVersionLast="47" xr6:coauthVersionMax="47" xr10:uidLastSave="{00000000-0000-0000-0000-000000000000}"/>
  <bookViews>
    <workbookView xWindow="-108" yWindow="-108" windowWidth="23256" windowHeight="12456" activeTab="1" xr2:uid="{7DAC6E58-E991-4EAE-98A0-7862B6B09B7A}"/>
  </bookViews>
  <sheets>
    <sheet name="Tableau E1" sheetId="2" r:id="rId1"/>
    <sheet name="Graph1" sheetId="3" r:id="rId2"/>
    <sheet name="Tableau2" sheetId="4" r:id="rId3"/>
    <sheet name="Graph2" sheetId="5" r:id="rId4"/>
    <sheet name="Graph3" sheetId="6" r:id="rId5"/>
    <sheet name="Tableau3" sheetId="8" r:id="rId6"/>
    <sheet name="Tableau4" sheetId="7" r:id="rId7"/>
    <sheet name="Graph4" sheetId="10" r:id="rId8"/>
    <sheet name="Graph5" sheetId="11" r:id="rId9"/>
    <sheet name="Tableau5" sheetId="9" r:id="rId10"/>
    <sheet name="Tableau6" sheetId="12" r:id="rId11"/>
    <sheet name="Graph6" sheetId="13" r:id="rId12"/>
    <sheet name="Graph7a" sheetId="14" r:id="rId13"/>
    <sheet name="Graph7b" sheetId="15" r:id="rId14"/>
    <sheet name="Graph8" sheetId="16" r:id="rId15"/>
    <sheet name="TableauA" sheetId="17" r:id="rId16"/>
  </sheets>
  <definedNames>
    <definedName name="_Hlk202283109" localSheetId="4">Graph3!$N$48</definedName>
    <definedName name="_xlnm.Print_Area" localSheetId="4">Graph3!#REF!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7" l="1"/>
  <c r="J9" i="17"/>
  <c r="I10" i="17" s="1"/>
  <c r="I21" i="17"/>
  <c r="H21" i="17"/>
  <c r="G21" i="17"/>
  <c r="F21" i="17"/>
  <c r="G10" i="17" l="1"/>
  <c r="H20" i="17"/>
  <c r="G20" i="17"/>
  <c r="I16" i="17"/>
  <c r="E16" i="17"/>
  <c r="G16" i="17"/>
  <c r="H16" i="17"/>
  <c r="F16" i="17"/>
  <c r="F17" i="17"/>
  <c r="G17" i="17"/>
  <c r="H17" i="17"/>
  <c r="F11" i="17"/>
  <c r="F20" i="17"/>
  <c r="F10" i="17"/>
  <c r="H10" i="17"/>
  <c r="E10" i="17"/>
  <c r="J12" i="17"/>
  <c r="E13" i="17" s="1"/>
  <c r="J6" i="17"/>
  <c r="F7" i="17"/>
  <c r="F14" i="17"/>
  <c r="G14" i="17"/>
  <c r="G11" i="17"/>
  <c r="E21" i="17"/>
  <c r="E20" i="17" s="1"/>
  <c r="F8" i="17"/>
  <c r="H11" i="17"/>
  <c r="J18" i="17"/>
  <c r="G8" i="17"/>
  <c r="E11" i="17"/>
  <c r="H14" i="17"/>
  <c r="H8" i="17"/>
  <c r="J10" i="17" l="1"/>
  <c r="H23" i="17"/>
  <c r="E7" i="17"/>
  <c r="J21" i="17"/>
  <c r="J14" i="17"/>
  <c r="H7" i="17"/>
  <c r="G23" i="17"/>
  <c r="G7" i="17"/>
  <c r="F13" i="17"/>
  <c r="I7" i="17"/>
  <c r="H13" i="17"/>
  <c r="F23" i="17"/>
  <c r="E8" i="17"/>
  <c r="E17" i="17"/>
  <c r="E14" i="17"/>
  <c r="J16" i="17"/>
  <c r="G13" i="17"/>
  <c r="I13" i="17"/>
  <c r="J13" i="17" l="1"/>
  <c r="J7" i="17"/>
  <c r="J22" i="17"/>
  <c r="J23" i="17"/>
  <c r="I22" i="17"/>
  <c r="J17" i="17"/>
  <c r="J11" i="17"/>
  <c r="G22" i="17"/>
  <c r="F22" i="17"/>
  <c r="H22" i="17"/>
  <c r="J8" i="17"/>
  <c r="J20" i="17"/>
  <c r="E23" i="17"/>
  <c r="E22" i="17"/>
  <c r="J11" i="8" l="1"/>
  <c r="I11" i="8"/>
  <c r="H11" i="8"/>
  <c r="G11" i="8"/>
  <c r="F11" i="8"/>
  <c r="E11" i="8"/>
  <c r="D11" i="8"/>
  <c r="C11" i="8"/>
  <c r="K11" i="12" l="1"/>
  <c r="J11" i="12"/>
  <c r="K10" i="12"/>
  <c r="J10" i="12"/>
  <c r="K9" i="12"/>
  <c r="J9" i="12"/>
  <c r="K8" i="12"/>
  <c r="J8" i="12"/>
  <c r="K7" i="12"/>
  <c r="J7" i="12"/>
  <c r="K6" i="12"/>
  <c r="J6" i="12"/>
  <c r="F93" i="10" l="1"/>
  <c r="E93" i="10"/>
  <c r="H93" i="10"/>
  <c r="H97" i="10" l="1"/>
  <c r="J48" i="10"/>
  <c r="D93" i="10"/>
  <c r="E94" i="10"/>
  <c r="G93" i="10"/>
  <c r="G97" i="10" s="1"/>
  <c r="D94" i="10"/>
  <c r="H94" i="10"/>
  <c r="C93" i="10"/>
  <c r="F94" i="10"/>
  <c r="C94" i="10"/>
  <c r="C96" i="10" l="1"/>
  <c r="D95" i="10"/>
  <c r="J52" i="10"/>
  <c r="J46" i="10"/>
  <c r="E96" i="10"/>
  <c r="G94" i="10"/>
  <c r="F97" i="10"/>
  <c r="J50" i="10"/>
  <c r="J47" i="10"/>
  <c r="J51" i="10" l="1"/>
  <c r="G95" i="10"/>
  <c r="D96" i="10"/>
  <c r="J49" i="10"/>
  <c r="J53" i="10" l="1"/>
  <c r="C98" i="10"/>
  <c r="D32" i="5" l="1"/>
  <c r="D31" i="5"/>
  <c r="D30" i="5"/>
  <c r="D29" i="5"/>
  <c r="D28" i="5"/>
  <c r="D27" i="5"/>
  <c r="D26" i="5"/>
  <c r="D25" i="5"/>
  <c r="D24" i="5"/>
  <c r="D23" i="5"/>
  <c r="D22" i="5"/>
  <c r="D21" i="5"/>
  <c r="D20" i="5"/>
  <c r="D19" i="5"/>
  <c r="D18" i="5"/>
  <c r="D17" i="5"/>
  <c r="D16" i="5"/>
  <c r="D15" i="5"/>
  <c r="D14" i="5"/>
  <c r="D13" i="5"/>
  <c r="D12" i="5"/>
  <c r="D11" i="5"/>
  <c r="D10" i="5"/>
  <c r="D9" i="5"/>
  <c r="D8" i="5"/>
  <c r="C32" i="5"/>
</calcChain>
</file>

<file path=xl/sharedStrings.xml><?xml version="1.0" encoding="utf-8"?>
<sst xmlns="http://schemas.openxmlformats.org/spreadsheetml/2006/main" count="1616" uniqueCount="822">
  <si>
    <t>Champs : France entière hors COM.</t>
  </si>
  <si>
    <t>Population de la commune</t>
  </si>
  <si>
    <t>Moins de 100</t>
  </si>
  <si>
    <t>100 à
499</t>
  </si>
  <si>
    <t>500 à
1 499</t>
  </si>
  <si>
    <t>1500 à
2 499</t>
  </si>
  <si>
    <t>2500 à
3 499</t>
  </si>
  <si>
    <t>3500 à
4 999</t>
  </si>
  <si>
    <t>5000 à
9 999</t>
  </si>
  <si>
    <t>10 000 à
19 999</t>
  </si>
  <si>
    <t>20 000 à
29 999</t>
  </si>
  <si>
    <t>30 000 à
39 999</t>
  </si>
  <si>
    <t>40 000 à
49 999</t>
  </si>
  <si>
    <t>50 000 à
59 999</t>
  </si>
  <si>
    <t>60 000 à
79 999</t>
  </si>
  <si>
    <t>80 000 à
99 999</t>
  </si>
  <si>
    <t>100 000 à
149 999</t>
  </si>
  <si>
    <t>150 000 à
199 999</t>
  </si>
  <si>
    <t>200 000 à
249 999</t>
  </si>
  <si>
    <t>250 000 à
299 999</t>
  </si>
  <si>
    <t>300 000 et +</t>
  </si>
  <si>
    <t>Nombre de membres du conseil municipal</t>
  </si>
  <si>
    <t>Tableau E1. Nombre de conseillers municipaux selon le nombre d'habitants de la commune</t>
  </si>
  <si>
    <t>Note : hors Paris, Lyon et Marseille.</t>
  </si>
  <si>
    <t>Source : Code général des collectivités territoriales Article L2121-2.</t>
  </si>
  <si>
    <t>Lecture : une commune de moins de 100 habitants compte 7 élus municipaux.</t>
  </si>
  <si>
    <t>Departement</t>
  </si>
  <si>
    <t>01</t>
  </si>
  <si>
    <t>4- [0.43 - 0.45[</t>
  </si>
  <si>
    <t>1- [0.34 - 0.39[</t>
  </si>
  <si>
    <t>02</t>
  </si>
  <si>
    <t>03</t>
  </si>
  <si>
    <t>3- [0.41 - 0.43[</t>
  </si>
  <si>
    <t>04</t>
  </si>
  <si>
    <t>2- [0.39 - 0.41[</t>
  </si>
  <si>
    <t>05</t>
  </si>
  <si>
    <t>06</t>
  </si>
  <si>
    <t>07</t>
  </si>
  <si>
    <t>08</t>
  </si>
  <si>
    <t>09</t>
  </si>
  <si>
    <t>10</t>
  </si>
  <si>
    <t>11</t>
  </si>
  <si>
    <t>12</t>
  </si>
  <si>
    <t>13</t>
  </si>
  <si>
    <t>5- [0.45 - 0.5]</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</si>
  <si>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</si>
  <si>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</si>
  <si>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</si>
  <si>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</si>
  <si>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</si>
  <si>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</si>
  <si>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</si>
  <si>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</si>
  <si>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</si>
  <si>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</si>
  <si>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</si>
  <si>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</si>
  <si>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</si>
  <si>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</si>
  <si>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</si>
  <si>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</si>
  <si>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</si>
  <si>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</si>
  <si>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</si>
  <si>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</si>
  <si>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</si>
  <si>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</si>
  <si>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</si>
  <si>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</si>
  <si>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</si>
  <si>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</si>
  <si>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</si>
  <si>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</si>
  <si>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</si>
  <si>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</si>
  <si>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</si>
  <si>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</si>
  <si>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</si>
  <si>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</si>
  <si>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</si>
  <si>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</si>
  <si>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</si>
  <si>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</si>
  <si>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</si>
  <si>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</si>
  <si>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</si>
  <si>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</si>
  <si>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</si>
  <si>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</si>
  <si>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</si>
  <si>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</si>
  <si>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</si>
  <si>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</si>
  <si>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</si>
  <si>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</si>
  <si>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</si>
  <si>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</si>
  <si>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</si>
  <si>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</si>
  <si>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</si>
  <si>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</si>
  <si>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</si>
  <si>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</si>
  <si>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</si>
  <si>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</si>
  <si>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</si>
  <si>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</si>
  <si>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</si>
  <si>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</si>
  <si>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</si>
  <si>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</si>
  <si>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</si>
  <si>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</si>
  <si>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</si>
  <si>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</si>
  <si>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</si>
  <si>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</si>
  <si>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</si>
  <si>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</si>
  <si>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</si>
  <si>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</si>
  <si>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</si>
  <si>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</si>
  <si>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</si>
  <si>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</si>
  <si>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</si>
  <si>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</si>
  <si>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</si>
  <si>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</si>
  <si>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</si>
  <si>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</si>
  <si>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</si>
  <si>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976</t>
  </si>
  <si>
    <t>Part des femmes</t>
  </si>
  <si>
    <t>Part des femmes par quintile</t>
  </si>
  <si>
    <t>Ensemble des communes</t>
  </si>
  <si>
    <t>4- [0.36 - 0.37[</t>
  </si>
  <si>
    <t>2- [0.32 - 0.35[</t>
  </si>
  <si>
    <t>5- [0.37 - 0.54]</t>
  </si>
  <si>
    <t>1- [0.29 - 0.32[</t>
  </si>
  <si>
    <t>3- [0.35 - 0.36[</t>
  </si>
  <si>
    <t>Communes de moins de 1000 habitants</t>
  </si>
  <si>
    <t>effectif</t>
  </si>
  <si>
    <t>effectif femmes</t>
  </si>
  <si>
    <t>Note : dans le graphique 2a, la part des femmes est mesurée en rapportant le total des femmes élues municipales à l'ensemble des élus municipaux du département. Dans le graphique 2b, le calcul est fait en se restreignant aux communes de moins de 1 000 habitants. Paris, les départements de la petite couronne (75, 92, 93 et 94) et les DROM sont exclus car ils ne comptent pas ou trop peu de communes de moins de 1 000 habitants.</t>
  </si>
  <si>
    <t>Source : Répertoire national des élus, avril 2021.</t>
  </si>
  <si>
    <t>Lecture : dans le Rhône, la part des femmes dans les conseils municipaux issus des élections de 2020 se situe entre 46 % et 51 %. Si l'on se restreint aux seules communes de moins de 1 000 habitants de ce département, la part des femmes y est comprise entre 39 % et 42 %.</t>
  </si>
  <si>
    <t>PCS</t>
  </si>
  <si>
    <t>Retraités</t>
  </si>
  <si>
    <t>Ancien agriculteur exploitant</t>
  </si>
  <si>
    <t>Ancien artisan, commerçant, chef d'entreprise</t>
  </si>
  <si>
    <t>Ancien cadre</t>
  </si>
  <si>
    <t>Ancienne profession intermédiaire</t>
  </si>
  <si>
    <t>Ancien employé</t>
  </si>
  <si>
    <t>Ancien ouvrier</t>
  </si>
  <si>
    <t>Actifs</t>
  </si>
  <si>
    <t>Agriculteurs exploitants</t>
  </si>
  <si>
    <t>Artisans, commerçants et chefs d’entreprise</t>
  </si>
  <si>
    <t>Cadres et professions intellectuelles supérieures</t>
  </si>
  <si>
    <t>Professions intermédiaires</t>
  </si>
  <si>
    <t>Employés</t>
  </si>
  <si>
    <t>Ouvriers</t>
  </si>
  <si>
    <t>Inactifs et non renseigné</t>
  </si>
  <si>
    <t>TOTAL</t>
  </si>
  <si>
    <t>Part des femmes parmi les élus municipaux</t>
  </si>
  <si>
    <t>Part des femmes dans la population âgée de
18 à 74 ans</t>
  </si>
  <si>
    <t>Effectif d'élus municipaux</t>
  </si>
  <si>
    <t>Tableau 2. Répartition des élus municipaux par PCS et sexe après l'élection de 2020</t>
  </si>
  <si>
    <t>Source : Répertoire national des élus avril 2021 ; Insee, recensement de la population 2021.</t>
  </si>
  <si>
    <t>Lecture : 31 178 élus municipaux sont d'anciens employés à la retraite. 50,0 % de ces anciens employés élus municipaux sont des femmes. Par comparaison, 79,9 % des anciens employés à la retraite sont des femmes.</t>
  </si>
  <si>
    <t>Mandat</t>
  </si>
  <si>
    <t>Effectifs</t>
  </si>
  <si>
    <t>Part de chaque parcours</t>
  </si>
  <si>
    <t>Avant élection</t>
  </si>
  <si>
    <t>Après élection</t>
  </si>
  <si>
    <t>Ensemble</t>
  </si>
  <si>
    <t>Femmes</t>
  </si>
  <si>
    <t>Maires</t>
  </si>
  <si>
    <t>Adjoints au maire</t>
  </si>
  <si>
    <t>Conseillers municipaux indemnisés</t>
  </si>
  <si>
    <t>Conseillers municipaux non indemnisés</t>
  </si>
  <si>
    <t>Non réélu</t>
  </si>
  <si>
    <t>Non élus</t>
  </si>
  <si>
    <t>Total</t>
  </si>
  <si>
    <t>Source : Répertoire national des élus municipaux, janvier 2020 et avril 2021 ; élus municipaux cotisants à l'Ircantec en 2019 et en 2021.</t>
  </si>
  <si>
    <t xml:space="preserve">Lecture : avant l'élection de 2020, 6,9 % des élus municipaux étaient maires. 60,0 % d'entre eux ont été réélus maires, 1,5 % sont devenus adjoints au maire, 0,5 % conseillers municipaux indemnisés, 4,2 % conseillers municipaux non indemnisés et 33,7 % n'ont pas de mandat municipal après l'élection. </t>
  </si>
  <si>
    <t>Périmètre : France entière hors collectivités d'outre-mer.</t>
  </si>
  <si>
    <t>Hommes</t>
  </si>
  <si>
    <t>Entrants</t>
  </si>
  <si>
    <t>Adjoints aux maire</t>
  </si>
  <si>
    <t>Adjoints
aux maires</t>
  </si>
  <si>
    <t>Ensemble des élus</t>
  </si>
  <si>
    <t>Turnover</t>
  </si>
  <si>
    <t>CM indemnisés</t>
  </si>
  <si>
    <t>CM non indemnisés</t>
  </si>
  <si>
    <t>Adjoints</t>
  </si>
  <si>
    <t xml:space="preserve"> </t>
  </si>
  <si>
    <t>1/2 taux d'entrée</t>
  </si>
  <si>
    <t>1/2 taux de sortie</t>
  </si>
  <si>
    <t>CM
indemnisés</t>
  </si>
  <si>
    <t>CM
non indemnisés</t>
  </si>
  <si>
    <t>Graphique 4. Turnovers des élus municipaux lors de l’élection de 2020</t>
  </si>
  <si>
    <t>Graphique 4a. Ensemble des élus</t>
  </si>
  <si>
    <t xml:space="preserve">Graphique 4b. Par sexe  </t>
  </si>
  <si>
    <t>Note : le turnover est la demi-somme du taux d'entrée et du taux de sortie. Le taux d'entrée est le rapport entre le nombre de nouveaux élus et le nombre d'élus après élection. Le taux de sortie est le rapport entre le nombre d'élus sortants et le nombre d'élus avant l'élection. Toutefois, afin de faciliter la représentation des turnovers, ce sont les demi-taux d'entrée et de sortie qui sont représentés.</t>
  </si>
  <si>
    <t>Pour l'ensemble, est considéré comme nouvel élu, une personne qui ne siégeait pas au conseil municipal initialement. Par contre, par mandat, un nouvel élu sur un mandat est une personne qui n'occupait pas ce mandat avant l'élection. Il en est de même pour les élus sortants. Par exemple une personne qui est maire avant l'élection et qui est adjoint au maire après est considérée comme un sortant du mandat de maire et comme un entrant du mandat d'adjoint dans les calculs des turnovers par mandat, mais est considérée comme un élu reconduit dans le calcul du turnover de l'ensemble des élus.</t>
  </si>
  <si>
    <t>Entrants et reconduits</t>
  </si>
  <si>
    <t>Aucun mandat</t>
  </si>
  <si>
    <t>1 mandat</t>
  </si>
  <si>
    <t>2 mandats</t>
  </si>
  <si>
    <t>3 ou 4 mandats</t>
  </si>
  <si>
    <t>Plus de 4 mandats</t>
  </si>
  <si>
    <t>Tableau 3 . Répartition des élus par nombre de mandats municipaux ayant déjà donné lieu à indemnisation</t>
  </si>
  <si>
    <t>Note : la durée indemnisée est calculée au 22 mars 2020 (date initialement fixée pour le second tour de l'élection municipale).</t>
  </si>
  <si>
    <t>Lecture : 43,5 % des personnes élues maires en 2020 alors qu'elles n'exerçaient pas cette fonction en fin de mandat précédent n'avaient jamais exercé de mandat municipal indemnisé précédemment.</t>
  </si>
  <si>
    <t>Nouveaux élus</t>
  </si>
  <si>
    <t>Elus sortants non réélus</t>
  </si>
  <si>
    <t>Réélus</t>
  </si>
  <si>
    <t>Elus sortants de maire</t>
  </si>
  <si>
    <t>Réélus maires</t>
  </si>
  <si>
    <t>Elus sortants d'adjoint</t>
  </si>
  <si>
    <t>Réélus adjoints</t>
  </si>
  <si>
    <t>Elus sortants de conseiller municipal</t>
  </si>
  <si>
    <t>Réélus conseillers municipaux</t>
  </si>
  <si>
    <t>Tableau 4. Ancienneté moyenne comme élu indemnisé en années selon le mandat exercé</t>
  </si>
  <si>
    <t>Lecture : les élus reconduits lors des élections de 2020 ont en moyenne déjà occupé des mandats municipaux donnant lieu à une indemnité pendant 11,0 ans. Cette ancienneté moyenne est de 9,1 ans pour les femmes reconduites et de 11,8 ans pour les hommes reconduits.</t>
  </si>
  <si>
    <t>Après</t>
  </si>
  <si>
    <t>Age</t>
  </si>
  <si>
    <t>Conseillers
municipaux</t>
  </si>
  <si>
    <t>écart F - H</t>
  </si>
  <si>
    <t>95 et +</t>
  </si>
  <si>
    <t>total par sexe</t>
  </si>
  <si>
    <t>H+F</t>
  </si>
  <si>
    <t>Part des F</t>
  </si>
  <si>
    <t>Note : âge au 22 mars 2020 (date initialement fixée pour le second tour de l'élection municipale).</t>
  </si>
  <si>
    <t>Lecture : Parmi les élus du scrutin municipal de 2020, on compte 8228 hommes (1 113 maires, 2 370 adjoints et 4 745 conseilleurs municipaux) et 4776 femmes (181 maires, 1 216 adjoints et 3 379 conseilleurs municipaux) âgés de 62 ans au 22 mars 2020.</t>
  </si>
  <si>
    <t>Conseillers municipaux</t>
  </si>
  <si>
    <t>Avant</t>
  </si>
  <si>
    <t>45-54 ans</t>
  </si>
  <si>
    <t>55-64 ans</t>
  </si>
  <si>
    <t>65-74 ans</t>
  </si>
  <si>
    <t>75 ans et +</t>
  </si>
  <si>
    <t>Note : ancienneté au 22 mars 2020 (date initialement fixée pour le second tour de l'élection municipale).</t>
  </si>
  <si>
    <t>Lecture : l'ancienneté moyenne comme élu indemnisé des maires âgés de 50 ans à la date du scrutin est de 8,5 ans pour les hommes et de 7,7 ans pour les femmes.</t>
  </si>
  <si>
    <t>Elus sortants</t>
  </si>
  <si>
    <t>Elus reconduits</t>
  </si>
  <si>
    <t>Tableau 5. Age moyen des élus municipaux selon la situation face à l’élection</t>
  </si>
  <si>
    <t>Lecture : l'âge moyen des femmes entrant dans les conseils municipaux lors du scrutin de 2020 est de 47,1 ans et celui des hommes de 48,4 ans.</t>
  </si>
  <si>
    <t>dont conseillers municipaux indemnisés</t>
  </si>
  <si>
    <t>dont conseillers municipaux non indemnisés</t>
  </si>
  <si>
    <t>Tableau 6. Evolution de la part de femmes lors du scrutin de 2020</t>
  </si>
  <si>
    <t>Lecture : avant le scrutin de 2020, 39,2 % de l'ensemble des élus municipaux sont des femmes, contre 41,5 % après l'élection.</t>
  </si>
  <si>
    <t>Moins de 45</t>
  </si>
  <si>
    <t>Lecture : Avant l'élection de 2020, les femmes représentaient 18,5 % des maires âgés de moins de 45 ans. Ce chiffre passe à 22,3 % après l'élection.</t>
  </si>
  <si>
    <t>Graphique 1. Part des femmes élues municipales par département après l’élection de 2020</t>
  </si>
  <si>
    <t>Graphique 1a. Ensemble des communes (dans l’ensemble, 42,3 % des élus sont des femmes).</t>
  </si>
  <si>
    <t>Graphique 1b. Communes de moins de 1 000 habitants (dans l'ensemble, 37,6 % des élus sont des femmes)</t>
  </si>
  <si>
    <t>Graphique 2. Evolution des entrées, sorties et reconductions de mandat lors de l’élection de 2020</t>
  </si>
  <si>
    <t>Lecture : le turnover de l’ensemble des élus municipaux lors de l’élection de 2020 est de 55,9%.</t>
  </si>
  <si>
    <t xml:space="preserve">Graphique 4. Pyramides des âges des élus après l’élection de 2020 </t>
  </si>
  <si>
    <t>Graphique 5. Ancienneté moyenne des maires comme élu indemnisé par âge</t>
  </si>
  <si>
    <t>Graphique 6. Part des femmes par tranche d’âges</t>
  </si>
  <si>
    <t>Y=1 lorsque l'individu est réélu après l'élection, Y=0 lorsque l'individu est non reconduit</t>
  </si>
  <si>
    <t>2.5 %</t>
  </si>
  <si>
    <t>97.5 %</t>
  </si>
  <si>
    <t>(1)</t>
  </si>
  <si>
    <t>(2)</t>
  </si>
  <si>
    <t>(3)</t>
  </si>
  <si>
    <t>(4)</t>
  </si>
  <si>
    <t>(5)</t>
  </si>
  <si>
    <t>Sexe</t>
  </si>
  <si>
    <t>Homme</t>
  </si>
  <si>
    <t>Réf.</t>
  </si>
  <si>
    <t>Femme</t>
  </si>
  <si>
    <t>-0.362***</t>
  </si>
  <si>
    <t>-0.430***</t>
  </si>
  <si>
    <t>-0.281***</t>
  </si>
  <si>
    <t>-0.282***</t>
  </si>
  <si>
    <t>-0.398***</t>
  </si>
  <si>
    <t>(0.006)</t>
  </si>
  <si>
    <t>(0.034)</t>
  </si>
  <si>
    <t>(0.014)</t>
  </si>
  <si>
    <t>(0.022)</t>
  </si>
  <si>
    <t>(0.008)</t>
  </si>
  <si>
    <t>Mandat avant élection</t>
  </si>
  <si>
    <t>Maire</t>
  </si>
  <si>
    <t>1.217***</t>
  </si>
  <si>
    <t>(0.013)</t>
  </si>
  <si>
    <t>Adjoint au maire</t>
  </si>
  <si>
    <t>0.881***</t>
  </si>
  <si>
    <t>Conseiller municipal indemnisé</t>
  </si>
  <si>
    <t>0.581***</t>
  </si>
  <si>
    <t>(0.012)</t>
  </si>
  <si>
    <t>Conseiller municipal non indemnisé</t>
  </si>
  <si>
    <t>Moins de 40 ans</t>
  </si>
  <si>
    <t>0.151***</t>
  </si>
  <si>
    <t>1.203***</t>
  </si>
  <si>
    <t>0.402***</t>
  </si>
  <si>
    <t>0.021</t>
  </si>
  <si>
    <t>0.035**</t>
  </si>
  <si>
    <t>(0.146)</t>
  </si>
  <si>
    <t>(0.039)</t>
  </si>
  <si>
    <t>(0.047)</t>
  </si>
  <si>
    <t>(0.016)</t>
  </si>
  <si>
    <t>40-44 ans</t>
  </si>
  <si>
    <t>0.266***</t>
  </si>
  <si>
    <t>1.013***</t>
  </si>
  <si>
    <t>0.447***</t>
  </si>
  <si>
    <t>0.208***</t>
  </si>
  <si>
    <t>0.139***</t>
  </si>
  <si>
    <t>(0.099)</t>
  </si>
  <si>
    <t>(0.033)</t>
  </si>
  <si>
    <t>(0.048)</t>
  </si>
  <si>
    <t>45-49 ans</t>
  </si>
  <si>
    <t>0.338***</t>
  </si>
  <si>
    <t>1.159***</t>
  </si>
  <si>
    <t>0.527***</t>
  </si>
  <si>
    <t>0.236***</t>
  </si>
  <si>
    <t>0.202***</t>
  </si>
  <si>
    <t>(0.072)</t>
  </si>
  <si>
    <t>(0.026)</t>
  </si>
  <si>
    <t>(0.042)</t>
  </si>
  <si>
    <t>(0.015)</t>
  </si>
  <si>
    <t>50-54 ans</t>
  </si>
  <si>
    <t>0.361***</t>
  </si>
  <si>
    <t>1.017***</t>
  </si>
  <si>
    <t>0.522***</t>
  </si>
  <si>
    <t>0.278***</t>
  </si>
  <si>
    <t>0.226***</t>
  </si>
  <si>
    <t>(0.057)</t>
  </si>
  <si>
    <t>(0.024)</t>
  </si>
  <si>
    <t>55-59 ans</t>
  </si>
  <si>
    <t>0.393***</t>
  </si>
  <si>
    <t>0.841***</t>
  </si>
  <si>
    <t>0.503***</t>
  </si>
  <si>
    <t>0.292***</t>
  </si>
  <si>
    <t>0.272***</t>
  </si>
  <si>
    <t>(0.046)</t>
  </si>
  <si>
    <t>(0.023)</t>
  </si>
  <si>
    <t>(0.041)</t>
  </si>
  <si>
    <t>60-64 ans</t>
  </si>
  <si>
    <t>0.310***</t>
  </si>
  <si>
    <t>0.512***</t>
  </si>
  <si>
    <t>0.381***</t>
  </si>
  <si>
    <t>0.230***</t>
  </si>
  <si>
    <t>0.227***</t>
  </si>
  <si>
    <t>(0.038)</t>
  </si>
  <si>
    <t>65-69 ans</t>
  </si>
  <si>
    <t>70-74 ans</t>
  </si>
  <si>
    <t>-0.394***</t>
  </si>
  <si>
    <t>-0.452***</t>
  </si>
  <si>
    <t>-0.380***</t>
  </si>
  <si>
    <t>-0.378***</t>
  </si>
  <si>
    <t>-0.344***</t>
  </si>
  <si>
    <t>(0.035)</t>
  </si>
  <si>
    <t>(0.043)</t>
  </si>
  <si>
    <t>(0.018)</t>
  </si>
  <si>
    <t>75-79 ans</t>
  </si>
  <si>
    <t>-0.903***</t>
  </si>
  <si>
    <t>-1.047***</t>
  </si>
  <si>
    <t>-0.854***</t>
  </si>
  <si>
    <t>-0.877***</t>
  </si>
  <si>
    <t>-0.809***</t>
  </si>
  <si>
    <t>(0.020)</t>
  </si>
  <si>
    <t>(0.052)</t>
  </si>
  <si>
    <t>(0.068)</t>
  </si>
  <si>
    <t>(0.029)</t>
  </si>
  <si>
    <t>80 ans et +</t>
  </si>
  <si>
    <t>-1.539***</t>
  </si>
  <si>
    <t>-1.537***</t>
  </si>
  <si>
    <t>-1.440***</t>
  </si>
  <si>
    <t>-1.346***</t>
  </si>
  <si>
    <t>-1.501***</t>
  </si>
  <si>
    <t>(0.037)</t>
  </si>
  <si>
    <t>(0.093)</t>
  </si>
  <si>
    <t>(0.070)</t>
  </si>
  <si>
    <t>(0.137)</t>
  </si>
  <si>
    <t>(0.051)</t>
  </si>
  <si>
    <t>Retraité</t>
  </si>
  <si>
    <t>Non</t>
  </si>
  <si>
    <t>Oui</t>
  </si>
  <si>
    <t>(0.007)</t>
  </si>
  <si>
    <t>Taille de commune</t>
  </si>
  <si>
    <t>Moins de 500 hab.</t>
  </si>
  <si>
    <t>0.460***</t>
  </si>
  <si>
    <t>-0.104*</t>
  </si>
  <si>
    <t>0.070***</t>
  </si>
  <si>
    <t>0.706***</t>
  </si>
  <si>
    <t>0.652***</t>
  </si>
  <si>
    <t>(0.010)</t>
  </si>
  <si>
    <t>(0.054)</t>
  </si>
  <si>
    <t>(0.021)</t>
  </si>
  <si>
    <t>500 à 999 hab.</t>
  </si>
  <si>
    <t>0.204***</t>
  </si>
  <si>
    <t>0.217***</t>
  </si>
  <si>
    <t>-0.351***</t>
  </si>
  <si>
    <t>-0.175***</t>
  </si>
  <si>
    <t>0.370***</t>
  </si>
  <si>
    <t>0.400***</t>
  </si>
  <si>
    <t>(0.011)</t>
  </si>
  <si>
    <t>(0.058)</t>
  </si>
  <si>
    <t>1 000 à 3 499 hab.</t>
  </si>
  <si>
    <t>0.093***</t>
  </si>
  <si>
    <t>-0.186***</t>
  </si>
  <si>
    <t>-0.085***</t>
  </si>
  <si>
    <t>0.189***</t>
  </si>
  <si>
    <t>0.183***</t>
  </si>
  <si>
    <t>3 500 à 9 999 hab.</t>
  </si>
  <si>
    <t>10 000 à 19 999 hab.</t>
  </si>
  <si>
    <t>-0.127***</t>
  </si>
  <si>
    <t>0.182</t>
  </si>
  <si>
    <t>-0.026</t>
  </si>
  <si>
    <t>-0.152***</t>
  </si>
  <si>
    <t>-0.237***</t>
  </si>
  <si>
    <t>(0.120)</t>
  </si>
  <si>
    <t>(0.036)</t>
  </si>
  <si>
    <t>(0.028)</t>
  </si>
  <si>
    <t>20 000 à 49 999 hab.</t>
  </si>
  <si>
    <t>-0.038*</t>
  </si>
  <si>
    <t>0.610***</t>
  </si>
  <si>
    <t>0.038</t>
  </si>
  <si>
    <t>-0.054</t>
  </si>
  <si>
    <t>-0.209***</t>
  </si>
  <si>
    <t>(0.162)</t>
  </si>
  <si>
    <t>(0.040)</t>
  </si>
  <si>
    <t>50 000 à 99 999 hab.</t>
  </si>
  <si>
    <t>-0.168***</t>
  </si>
  <si>
    <t>-0.149***</t>
  </si>
  <si>
    <t>1.378***</t>
  </si>
  <si>
    <t>-0.048</t>
  </si>
  <si>
    <t>-0.295***</t>
  </si>
  <si>
    <t>-0.307***</t>
  </si>
  <si>
    <t>(0.391)</t>
  </si>
  <si>
    <t>(0.064)</t>
  </si>
  <si>
    <t>(0.055)</t>
  </si>
  <si>
    <t>100 000 à 199 999 hab.</t>
  </si>
  <si>
    <t>-0.481***</t>
  </si>
  <si>
    <t>-0.413***</t>
  </si>
  <si>
    <t>0.770</t>
  </si>
  <si>
    <t>-0.191**</t>
  </si>
  <si>
    <t>-0.680***</t>
  </si>
  <si>
    <t>-1.084***</t>
  </si>
  <si>
    <t>(0.512)</t>
  </si>
  <si>
    <t>(0.092)</t>
  </si>
  <si>
    <t>(0.267)</t>
  </si>
  <si>
    <t>200 000 hab. et + hors Paris-Lyon-Marseille</t>
  </si>
  <si>
    <t>-0.488***</t>
  </si>
  <si>
    <t>-0.400***</t>
  </si>
  <si>
    <t>1.105</t>
  </si>
  <si>
    <t>-0.565***</t>
  </si>
  <si>
    <t>-0.547***</t>
  </si>
  <si>
    <t>-0.559</t>
  </si>
  <si>
    <t>(0.095)</t>
  </si>
  <si>
    <t>(0.094)</t>
  </si>
  <si>
    <t>(0.096)</t>
  </si>
  <si>
    <t>(1.113)</t>
  </si>
  <si>
    <t>(0.156)</t>
  </si>
  <si>
    <t>(0.130)</t>
  </si>
  <si>
    <t>(0.497)</t>
  </si>
  <si>
    <t>Paris-Lyon-Marseille</t>
  </si>
  <si>
    <t>-0.702***</t>
  </si>
  <si>
    <t>0.298</t>
  </si>
  <si>
    <t>-0.641**</t>
  </si>
  <si>
    <t>-0.550***</t>
  </si>
  <si>
    <t>-0.998**</t>
  </si>
  <si>
    <t>(0.124)</t>
  </si>
  <si>
    <t>(1.479)</t>
  </si>
  <si>
    <t>(0.273)</t>
  </si>
  <si>
    <t>(0.151)</t>
  </si>
  <si>
    <t>(0.480)</t>
  </si>
  <si>
    <t>Ancienneté comme élu indemnisé</t>
  </si>
  <si>
    <t>Jusqu'à 1 mandat</t>
  </si>
  <si>
    <t>Jusqu'à 2 mandats</t>
  </si>
  <si>
    <t>-0.116***</t>
  </si>
  <si>
    <t>-0.134***</t>
  </si>
  <si>
    <t>-0.232***</t>
  </si>
  <si>
    <t>4.415***</t>
  </si>
  <si>
    <t>(0.203)</t>
  </si>
  <si>
    <t>Jusqu'à 4 mandats</t>
  </si>
  <si>
    <t>-0.155***</t>
  </si>
  <si>
    <t>-0.322***</t>
  </si>
  <si>
    <t>5.027***</t>
  </si>
  <si>
    <t>(0.045)</t>
  </si>
  <si>
    <t>(0.411)</t>
  </si>
  <si>
    <t>-0.265***</t>
  </si>
  <si>
    <t>-0.359***</t>
  </si>
  <si>
    <t>-0.491***</t>
  </si>
  <si>
    <t>3.652***</t>
  </si>
  <si>
    <t>(0.086)</t>
  </si>
  <si>
    <t>(0.603)</t>
  </si>
  <si>
    <t>Constante</t>
  </si>
  <si>
    <t>-0.747***</t>
  </si>
  <si>
    <t>0.906***</t>
  </si>
  <si>
    <t>0.337***</t>
  </si>
  <si>
    <t>-0.091***</t>
  </si>
  <si>
    <t>-0.791***</t>
  </si>
  <si>
    <t>(0.063)</t>
  </si>
  <si>
    <t>(0.017)</t>
  </si>
  <si>
    <t>Observations</t>
  </si>
  <si>
    <t>Log Likelihood</t>
  </si>
  <si>
    <t>-306,641.700</t>
  </si>
  <si>
    <t>-19,150.020</t>
  </si>
  <si>
    <t>-67,176.670</t>
  </si>
  <si>
    <t>-23,663.530</t>
  </si>
  <si>
    <t>-193,433.900</t>
  </si>
  <si>
    <t>Akaike Inf. Crit.</t>
  </si>
  <si>
    <t>613,329.500</t>
  </si>
  <si>
    <t>38,346.040</t>
  </si>
  <si>
    <t>134,399.300</t>
  </si>
  <si>
    <t>47,373.060</t>
  </si>
  <si>
    <t>386,913.800</t>
  </si>
  <si>
    <t>Effectif</t>
  </si>
  <si>
    <t>Odds ratio</t>
  </si>
  <si>
    <t>p-value</t>
  </si>
  <si>
    <t>Graphique 7a. Probabilité relative pour les femmes exerçant un mandat début 2020 d’être réélues</t>
  </si>
  <si>
    <t>*** significativement différent de 1 au seuil de 1 % ; ** au seuil de 5 % ; * au seuil de 10 %.</t>
  </si>
  <si>
    <t xml:space="preserve">Note : régressions logit, avec contrôle par l'âge et par la taille de commune pour l'ensemble des estimations, ainsi que par le type de mandat pour l'estimation sur l'ensemble de la population, et par l'ancienneté comme élus indemnisé pour les estimations par type de mandat exercé avant l'élection pour le graphique 7a (mandat exercé après l'élection pour le graphique 7b). </t>
  </si>
  <si>
    <t>Lecture : la probabilité relative d'être réélu est le rapport entre la probabilité d'être réélu et celle de ne pas être réélu. Par exemple, si la probabilité d'être réélu est de 80 %, la probabilité relative d'être réélu est de 4 (=80/20). Toutes choses égales par ailleurs, une femme maire a une probabilité relative d'être réélue en 2020 quand elle était élue en 2014 égale à 0,65 fois celle d'un homme maire (estimateur moyen, la vraie valeur ayant une probabilité de 95 % d'être comprise entre 0,61 et 0,70).</t>
  </si>
  <si>
    <t>Y=1 lorsque l'individu est reconduit après l'élection, Y=0 lorsque l'individu est nouvel élu</t>
  </si>
  <si>
    <t>-0.385***</t>
  </si>
  <si>
    <t>-0.320***</t>
  </si>
  <si>
    <t>-0.200***</t>
  </si>
  <si>
    <t>-0.456***</t>
  </si>
  <si>
    <t>(0.009)</t>
  </si>
  <si>
    <t>Mandat après élection</t>
  </si>
  <si>
    <t>2.342***</t>
  </si>
  <si>
    <t>1.457***</t>
  </si>
  <si>
    <t>0.391***</t>
  </si>
  <si>
    <t>-1.536***</t>
  </si>
  <si>
    <t>-0.015</t>
  </si>
  <si>
    <t>-0.479***</t>
  </si>
  <si>
    <t>-1.133***</t>
  </si>
  <si>
    <t>-1.400***</t>
  </si>
  <si>
    <t>(0.091)</t>
  </si>
  <si>
    <t>-0.748***</t>
  </si>
  <si>
    <t>0.403***</t>
  </si>
  <si>
    <t>0.091***</t>
  </si>
  <si>
    <t>-0.580***</t>
  </si>
  <si>
    <t>-0.596***</t>
  </si>
  <si>
    <t>(0.019)</t>
  </si>
  <si>
    <t>-0.383***</t>
  </si>
  <si>
    <t>0.367***</t>
  </si>
  <si>
    <t>0.237***</t>
  </si>
  <si>
    <t>-0.207***</t>
  </si>
  <si>
    <t>-0.243***</t>
  </si>
  <si>
    <t>(0.084)</t>
  </si>
  <si>
    <t>(0.050)</t>
  </si>
  <si>
    <t>-0.113***</t>
  </si>
  <si>
    <t>0.323***</t>
  </si>
  <si>
    <t>0.299***</t>
  </si>
  <si>
    <t>0.006</t>
  </si>
  <si>
    <t>0.005</t>
  </si>
  <si>
    <t>(0.083)</t>
  </si>
  <si>
    <t>-0.052***</t>
  </si>
  <si>
    <t>0.136***</t>
  </si>
  <si>
    <t>0.062***</t>
  </si>
  <si>
    <t>(0.078)</t>
  </si>
  <si>
    <t>0.060</t>
  </si>
  <si>
    <t>-0.135***</t>
  </si>
  <si>
    <t>-0.185***</t>
  </si>
  <si>
    <t>-0.247***</t>
  </si>
  <si>
    <t>(0.074)</t>
  </si>
  <si>
    <t>(0.032)</t>
  </si>
  <si>
    <t>0.479***</t>
  </si>
  <si>
    <t>0.100</t>
  </si>
  <si>
    <t>0.209***</t>
  </si>
  <si>
    <t>0.285***</t>
  </si>
  <si>
    <t>0.408***</t>
  </si>
  <si>
    <t>(0.066)</t>
  </si>
  <si>
    <t>0.746***</t>
  </si>
  <si>
    <t>0.116</t>
  </si>
  <si>
    <t>0.254**</t>
  </si>
  <si>
    <t>0.471***</t>
  </si>
  <si>
    <t>0.620***</t>
  </si>
  <si>
    <t>(0.031)</t>
  </si>
  <si>
    <t>(0.214)</t>
  </si>
  <si>
    <t>(0.103)</t>
  </si>
  <si>
    <t>0.875***</t>
  </si>
  <si>
    <t>-0.331</t>
  </si>
  <si>
    <t>0.102</t>
  </si>
  <si>
    <t>0.086</t>
  </si>
  <si>
    <t>0.747***</t>
  </si>
  <si>
    <t>(0.486)</t>
  </si>
  <si>
    <t>(0.285)</t>
  </si>
  <si>
    <t>(0.305)</t>
  </si>
  <si>
    <t>(0.076)</t>
  </si>
  <si>
    <t>-0.217**</t>
  </si>
  <si>
    <t>0.756***</t>
  </si>
  <si>
    <t>0.947***</t>
  </si>
  <si>
    <t>0.146***</t>
  </si>
  <si>
    <t>-0.241**</t>
  </si>
  <si>
    <t>0.765***</t>
  </si>
  <si>
    <t>0.684***</t>
  </si>
  <si>
    <t>0.291***</t>
  </si>
  <si>
    <t>(0.104)</t>
  </si>
  <si>
    <t>0.058***</t>
  </si>
  <si>
    <t>-0.251**</t>
  </si>
  <si>
    <t>0.384***</t>
  </si>
  <si>
    <t>0.438***</t>
  </si>
  <si>
    <t>0.114***</t>
  </si>
  <si>
    <t>-0.051***</t>
  </si>
  <si>
    <t>-0.310</t>
  </si>
  <si>
    <t>-0.313***</t>
  </si>
  <si>
    <t>-0.138***</t>
  </si>
  <si>
    <t>(0.193)</t>
  </si>
  <si>
    <t>(0.049)</t>
  </si>
  <si>
    <t>0.016</t>
  </si>
  <si>
    <t>-0.322</t>
  </si>
  <si>
    <t>-0.528***</t>
  </si>
  <si>
    <t>-0.074*</t>
  </si>
  <si>
    <t>(0.252)</t>
  </si>
  <si>
    <t>(0.044)</t>
  </si>
  <si>
    <t>-0.061*</t>
  </si>
  <si>
    <t>-0.770*</t>
  </si>
  <si>
    <t>-0.970***</t>
  </si>
  <si>
    <t>-0.006</t>
  </si>
  <si>
    <t>(0.448)</t>
  </si>
  <si>
    <t>(0.081)</t>
  </si>
  <si>
    <t>-0.206***</t>
  </si>
  <si>
    <t>-0.631</t>
  </si>
  <si>
    <t>-0.870***</t>
  </si>
  <si>
    <t>-1.102***</t>
  </si>
  <si>
    <t>-0.536*</t>
  </si>
  <si>
    <t>(0.755)</t>
  </si>
  <si>
    <t>(0.122)</t>
  </si>
  <si>
    <t>(0.109)</t>
  </si>
  <si>
    <t>(0.283)</t>
  </si>
  <si>
    <t>-0.343***</t>
  </si>
  <si>
    <t>9.059</t>
  </si>
  <si>
    <t>-1.132***</t>
  </si>
  <si>
    <t>-1.020***</t>
  </si>
  <si>
    <t>-0.130</t>
  </si>
  <si>
    <t>(0.100)</t>
  </si>
  <si>
    <t>(101.065)</t>
  </si>
  <si>
    <t>(0.209)</t>
  </si>
  <si>
    <t>(0.190)</t>
  </si>
  <si>
    <t>(0.511)</t>
  </si>
  <si>
    <t>-1.825</t>
  </si>
  <si>
    <t>-1.789***</t>
  </si>
  <si>
    <t>-1.995***</t>
  </si>
  <si>
    <t>-0.643</t>
  </si>
  <si>
    <t>(1.947)</t>
  </si>
  <si>
    <t>(0.327)</t>
  </si>
  <si>
    <t>(0.194)</t>
  </si>
  <si>
    <t>(0.488)</t>
  </si>
  <si>
    <t>3.476***</t>
  </si>
  <si>
    <t>3.559***</t>
  </si>
  <si>
    <t>4.242***</t>
  </si>
  <si>
    <t>4.728***</t>
  </si>
  <si>
    <t>3.326***</t>
  </si>
  <si>
    <t>2.863***</t>
  </si>
  <si>
    <t>3.270***</t>
  </si>
  <si>
    <t>4.731***</t>
  </si>
  <si>
    <t>(0.148)</t>
  </si>
  <si>
    <t>3.767***</t>
  </si>
  <si>
    <t>3.208***</t>
  </si>
  <si>
    <t>3.641***</t>
  </si>
  <si>
    <t>4.918***</t>
  </si>
  <si>
    <t>(0.077)</t>
  </si>
  <si>
    <t>(0.053)</t>
  </si>
  <si>
    <t>(0.231)</t>
  </si>
  <si>
    <t>4.873***</t>
  </si>
  <si>
    <t>4.314***</t>
  </si>
  <si>
    <t>4.550***</t>
  </si>
  <si>
    <t>5.388***</t>
  </si>
  <si>
    <t>(0.141)</t>
  </si>
  <si>
    <t>(0.159)</t>
  </si>
  <si>
    <t>(0.265)</t>
  </si>
  <si>
    <t>(0.449)</t>
  </si>
  <si>
    <t>-0.346***</t>
  </si>
  <si>
    <t>-0.223**</t>
  </si>
  <si>
    <t>-0.789***</t>
  </si>
  <si>
    <t>-1.330***</t>
  </si>
  <si>
    <t>-0.667***</t>
  </si>
  <si>
    <t>-277,449.500</t>
  </si>
  <si>
    <t>-7,629.277</t>
  </si>
  <si>
    <t>-42,994.100</t>
  </si>
  <si>
    <t>-19,903.960</t>
  </si>
  <si>
    <t>-163,958.600</t>
  </si>
  <si>
    <t>554,944.900</t>
  </si>
  <si>
    <t>15,306.550</t>
  </si>
  <si>
    <t>86,036.200</t>
  </si>
  <si>
    <t>39,855.930</t>
  </si>
  <si>
    <t>327,965.100</t>
  </si>
  <si>
    <t>Graphique 7b. Probabilité relative pour les femmes exerçant un mandat début 2021 d’être déjà élues début 2020</t>
  </si>
  <si>
    <t>Probabilité pour un élu exerçant un mandat début 2021 d’être déjà élu début 2020</t>
  </si>
  <si>
    <t>Probabilité relative d'un élu exerçant un mandat début 2020 d’être réélu</t>
  </si>
  <si>
    <t xml:space="preserve">Probabilité d'être élu </t>
  </si>
  <si>
    <t>Yt=1 lorsque l'individu est élu à la date t = avant/après l'élection, Y=0 lorsque l'individu n'est pas élu à la date t.</t>
  </si>
  <si>
    <t>Date</t>
  </si>
  <si>
    <t>-0.033***</t>
  </si>
  <si>
    <t>-0.176***</t>
  </si>
  <si>
    <t>-0.100***</t>
  </si>
  <si>
    <t>0.457***</t>
  </si>
  <si>
    <t>-0.063***</t>
  </si>
  <si>
    <t>(0.005)</t>
  </si>
  <si>
    <t>-0.323***</t>
  </si>
  <si>
    <t>-0.495***</t>
  </si>
  <si>
    <t>-0.150***</t>
  </si>
  <si>
    <t>-0.064***</t>
  </si>
  <si>
    <t>-0.228***</t>
  </si>
  <si>
    <t>(0.027)</t>
  </si>
  <si>
    <t>Effet de l'élection sur les femmes élues</t>
  </si>
  <si>
    <t>Femmes avant élection et hommes avant ou après élection</t>
  </si>
  <si>
    <t>Femmes X Après élection</t>
  </si>
  <si>
    <t>0.253***</t>
  </si>
  <si>
    <t>0.513***</t>
  </si>
  <si>
    <t>0.051**</t>
  </si>
  <si>
    <t>0.246***</t>
  </si>
  <si>
    <t>Conseiller municipal non indemnisé et non élus</t>
  </si>
  <si>
    <t>-0.531***</t>
  </si>
  <si>
    <t>-0.339***</t>
  </si>
  <si>
    <t>-0.242***</t>
  </si>
  <si>
    <t>-0.184***</t>
  </si>
  <si>
    <t>-0.208***</t>
  </si>
  <si>
    <t>-0.293***</t>
  </si>
  <si>
    <t>-0.173***</t>
  </si>
  <si>
    <t>-0.123***</t>
  </si>
  <si>
    <t>-0.059***</t>
  </si>
  <si>
    <t>-0.093***</t>
  </si>
  <si>
    <t>-0.029</t>
  </si>
  <si>
    <t>0.004</t>
  </si>
  <si>
    <t>-0.008</t>
  </si>
  <si>
    <t>0.054*</t>
  </si>
  <si>
    <t>0.014</t>
  </si>
  <si>
    <t>0.025</t>
  </si>
  <si>
    <t>0.050***</t>
  </si>
  <si>
    <t>(0.030)</t>
  </si>
  <si>
    <t>0.045***</t>
  </si>
  <si>
    <t>0.110***</t>
  </si>
  <si>
    <t>0.043***</t>
  </si>
  <si>
    <t>0.053**</t>
  </si>
  <si>
    <t>0.065***</t>
  </si>
  <si>
    <t>-0.0002</t>
  </si>
  <si>
    <t>0.073***</t>
  </si>
  <si>
    <t>-0.010</t>
  </si>
  <si>
    <t>-0.027</t>
  </si>
  <si>
    <t>-0.005</t>
  </si>
  <si>
    <t>-0.045***</t>
  </si>
  <si>
    <t>-0.017</t>
  </si>
  <si>
    <t>(0.025)</t>
  </si>
  <si>
    <t>-0.238***</t>
  </si>
  <si>
    <t>-0.195***</t>
  </si>
  <si>
    <t>-0.074***</t>
  </si>
  <si>
    <t>-0.442***</t>
  </si>
  <si>
    <t>-0.648***</t>
  </si>
  <si>
    <t>-0.356***</t>
  </si>
  <si>
    <t>-0.201***</t>
  </si>
  <si>
    <t>(0.067)</t>
  </si>
  <si>
    <t>0.163***</t>
  </si>
  <si>
    <t>0.138***</t>
  </si>
  <si>
    <t>0.055*</t>
  </si>
  <si>
    <t>0.084***</t>
  </si>
  <si>
    <t>0.051***</t>
  </si>
  <si>
    <t>-0.071**</t>
  </si>
  <si>
    <t>-0.038***</t>
  </si>
  <si>
    <t>0.047***</t>
  </si>
  <si>
    <t>0.023***</t>
  </si>
  <si>
    <t>-0.030**</t>
  </si>
  <si>
    <t>0.053***</t>
  </si>
  <si>
    <t>0.016**</t>
  </si>
  <si>
    <t>-0.016</t>
  </si>
  <si>
    <t>0.039</t>
  </si>
  <si>
    <t>-0.007</t>
  </si>
  <si>
    <t>-0.044**</t>
  </si>
  <si>
    <t>-0.022</t>
  </si>
  <si>
    <t>0.039***</t>
  </si>
  <si>
    <t>0.351***</t>
  </si>
  <si>
    <t>-0.050***</t>
  </si>
  <si>
    <t>0.002</t>
  </si>
  <si>
    <t>(0.088)</t>
  </si>
  <si>
    <t>0.020</t>
  </si>
  <si>
    <t>0.415**</t>
  </si>
  <si>
    <t>0.057</t>
  </si>
  <si>
    <t>-0.129***</t>
  </si>
  <si>
    <t>(0.175)</t>
  </si>
  <si>
    <t>-0.030</t>
  </si>
  <si>
    <t>-0.063</t>
  </si>
  <si>
    <t>-0.104</t>
  </si>
  <si>
    <t>(0.245)</t>
  </si>
  <si>
    <t>-0.040</t>
  </si>
  <si>
    <t>0.029</t>
  </si>
  <si>
    <t>-0.156*</t>
  </si>
  <si>
    <t>-0.052</t>
  </si>
  <si>
    <t>(0.431)</t>
  </si>
  <si>
    <t>(0.206)</t>
  </si>
  <si>
    <t>-0.136**</t>
  </si>
  <si>
    <t>-0.753</t>
  </si>
  <si>
    <t>-0.239*</t>
  </si>
  <si>
    <t>-0.144*</t>
  </si>
  <si>
    <t>-0.156</t>
  </si>
  <si>
    <t>(0.062)</t>
  </si>
  <si>
    <t>(0.713)</t>
  </si>
  <si>
    <t>(0.131)</t>
  </si>
  <si>
    <t>(0.167)</t>
  </si>
  <si>
    <t>0.727***</t>
  </si>
  <si>
    <t>1.136***</t>
  </si>
  <si>
    <t>0.654***</t>
  </si>
  <si>
    <t>0.297***</t>
  </si>
  <si>
    <t>0.407***</t>
  </si>
  <si>
    <t>-968,742.200</t>
  </si>
  <si>
    <t>-53,174.440</t>
  </si>
  <si>
    <t>-213,924.500</t>
  </si>
  <si>
    <t>-101,740.600</t>
  </si>
  <si>
    <t>-705,396.600</t>
  </si>
  <si>
    <t>1,937,528.000</t>
  </si>
  <si>
    <t>106,392.900</t>
  </si>
  <si>
    <t>427,893.100</t>
  </si>
  <si>
    <t>203,525.200</t>
  </si>
  <si>
    <t>1,410,837.000</t>
  </si>
  <si>
    <t>Graphique 8. Impact de l’élection de 2020 sur la probabilité pour les femmes d’être élues</t>
  </si>
  <si>
    <t>Note : estimation de la probabilité d'être élu lors des scrutins de 2014 ou 2020 par régressions logit, avec contrôle par l'âge, la taille de commune, l'année, le sexe, et une variable croisant le scrutin de 2020 avec le fait d'être une femme pour l'ensemble des estimations. Pour les estimations par chaque type de mandat, on ne s'intéresse qu'aux élections sur le mandat considéré (par exemple, pour l'estimation relative aux maires, une personne élue adjointe en 2014 puis maire en 2020 va être traitée comme non élue en 2014).</t>
  </si>
  <si>
    <t xml:space="preserve">*** significativement différent de 1 au seuil de 1 % ; ** au seuil de 5 % ; * au seuil de 10 %. </t>
  </si>
  <si>
    <t>Lecture : toutes choses égales par ailleurs, la probabilité relative pour une femme d'être élue maire en 2020 est égale à 1,67 fois celle pour une femme d'être élue maire en 2014 ou pour un homme d'être élue maire en 2014 ou en 2020.</t>
  </si>
  <si>
    <t>Non élus après élection</t>
  </si>
  <si>
    <t>Total des élus</t>
  </si>
  <si>
    <t>Destination</t>
  </si>
  <si>
    <t>Origine</t>
  </si>
  <si>
    <t>Ajoints au maire</t>
  </si>
  <si>
    <t>Non élus avant élection</t>
  </si>
  <si>
    <r>
      <t>Lecture : parmi les élus exerçant la fonction de maire début 2020, 60,0 % sont toujours maires après les élections, 1,5 % sont devenus adjoints au maire, 0,5 % sont devenus conseillers municipaux indemnisés, 4,2 % conseillers municipaux non indemnisés et 33,7 % ne sont plus élus municipaux (</t>
    </r>
    <r>
      <rPr>
        <sz val="11"/>
        <color rgb="FFC0504D"/>
        <rFont val="Aptos Narrow"/>
        <family val="2"/>
        <scheme val="minor"/>
      </rPr>
      <t>en rouge</t>
    </r>
    <r>
      <rPr>
        <sz val="11"/>
        <color theme="1"/>
        <rFont val="Aptos Narrow"/>
        <family val="2"/>
        <scheme val="minor"/>
      </rPr>
      <t>). Parmi les élus exerçant la fonction de maire début 2021, 61,4 % étaient déjà maires avant les élections, 16,3 % étaient adjoints au maire, 1,2 % étaient conseillers municipaux indemnisés, 8,4 % conseillers municipaux non indemnisés et 12,7 % n'étaient pas élus municipaux (</t>
    </r>
    <r>
      <rPr>
        <sz val="11"/>
        <color rgb="FF376092"/>
        <rFont val="Aptos Narrow"/>
        <family val="2"/>
        <scheme val="minor"/>
      </rPr>
      <t>en bleu</t>
    </r>
    <r>
      <rPr>
        <sz val="11"/>
        <color theme="1"/>
        <rFont val="Aptos Narrow"/>
        <family val="2"/>
        <scheme val="minor"/>
      </rPr>
      <t>).</t>
    </r>
  </si>
  <si>
    <t>Tableau A1. Effectifs des élus avant et après élection de 2020 par type de mandat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</si>
</sst>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00&quot;    &quot;;\-* #,##0.00&quot;    &quot;;\ * \-#&quot;    &quot;;\ @\ "/>
    <numFmt numFmtId="165" formatCode="0.0%"/>
    <numFmt numFmtId="166" formatCode="0.0"/>
    <numFmt numFmtId="167" formatCode="#,##0.0"/>
  </numFmts>
  <fonts count="22" x14ac:knownFonts="1">
    <font>
      <sz val="11"/>
      <color theme="1"/>
      <name val="Aptos Narrow"/>
      <family val="2"/>
      <scheme val="minor"/>
    </font>
    <font>
      <b/>
      <sz val="11"/>
      <color theme="1"/>
      <name val="Aptos Narrow"/>
      <family val="2"/>
      <scheme val="minor"/>
    </font>
    <font>
      <sz val="10"/>
      <name val="Arial"/>
      <family val="2"/>
    </font>
    <font>
      <sz val="10"/>
      <name val="MS Sans Serif"/>
      <family val="2"/>
      <charset val="1"/>
    </font>
    <font>
      <sz val="11"/>
      <color theme="1"/>
      <name val="Calibri"/>
      <family val="2"/>
    </font>
    <font>
      <sz val="8"/>
      <color theme="1"/>
      <name val="Calibri"/>
      <family val="2"/>
    </font>
    <font>
      <b/>
      <sz val="11"/>
      <color theme="1"/>
      <name val="Calibri"/>
      <family val="2"/>
    </font>
    <font>
      <b/>
      <sz val="14"/>
      <color theme="1"/>
      <name val="Calibri"/>
      <family val="2"/>
    </font>
    <font>
      <sz val="14"/>
      <color theme="1"/>
      <name val="Calibri"/>
      <family val="2"/>
    </font>
    <font>
      <sz val="11"/>
      <color theme="1"/>
      <name val="Aptos Narrow"/>
      <family val="2"/>
      <scheme val="minor"/>
    </font>
    <font>
      <sz val="11"/>
      <color rgb="FF000000"/>
      <name val="Aptos Narrow"/>
      <family val="2"/>
      <scheme val="minor"/>
    </font>
    <font>
      <sz val="11"/>
      <color theme="0" tint="-0.499984740745262"/>
      <name val="Aptos Narrow"/>
      <family val="2"/>
      <scheme val="minor"/>
    </font>
    <font>
      <sz val="11"/>
      <name val="Aptos Narrow"/>
      <family val="2"/>
      <scheme val="minor"/>
    </font>
    <font>
      <i/>
      <sz val="11"/>
      <color theme="1"/>
      <name val="Aptos Narrow"/>
      <family val="2"/>
      <scheme val="minor"/>
    </font>
    <font>
      <sz val="7"/>
      <color rgb="FF000000"/>
      <name val="Consolas"/>
      <family val="3"/>
    </font>
    <font>
      <b/>
      <sz val="11"/>
      <color rgb="FF000000"/>
      <name val="Aptos Narrow"/>
      <family val="2"/>
      <scheme val="minor"/>
    </font>
    <font>
      <sz val="11"/>
      <color theme="4"/>
      <name val="Aptos Narrow"/>
      <family val="2"/>
      <scheme val="minor"/>
    </font>
    <font>
      <b/>
      <sz val="11"/>
      <color theme="4"/>
      <name val="Aptos Narrow"/>
      <family val="2"/>
      <scheme val="minor"/>
    </font>
    <font>
      <sz val="11"/>
      <color rgb="FF376092"/>
      <name val="Aptos Narrow"/>
      <family val="2"/>
      <scheme val="minor"/>
    </font>
    <font>
      <b/>
      <sz val="11"/>
      <color rgb="FF376092"/>
      <name val="Aptos Narrow"/>
      <family val="2"/>
      <scheme val="minor"/>
    </font>
    <font>
      <sz val="11"/>
      <color rgb="FFC0504D"/>
      <name val="Aptos Narrow"/>
      <family val="2"/>
      <scheme val="minor"/>
    </font>
    <font>
      <b/>
      <sz val="11"/>
      <color rgb="FFC0504D"/>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theme="0"/>
      </left>
      <right style="thin">
        <color auto="1"/>
      </right>
      <top style="thin">
        <color auto="1"/>
      </top>
      <bottom style="thin">
        <color theme="0"/>
      </bottom>
      <diagonal/>
    </border>
    <border>
      <left style="thin">
        <color auto="1"/>
      </left>
      <right style="thin">
        <color auto="1"/>
      </right>
      <top style="thin">
        <color auto="1"/>
      </top>
      <bottom style="thin">
        <color theme="0"/>
      </bottom>
      <diagonal/>
    </border>
    <border>
      <left style="thin">
        <color auto="1"/>
      </left>
      <right style="thin">
        <color theme="0"/>
      </right>
      <top style="thin">
        <color auto="1"/>
      </top>
      <bottom style="thin">
        <color theme="0"/>
      </bottom>
      <diagonal/>
    </border>
    <border>
      <left style="thin">
        <color theme="0"/>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auto="1"/>
      </bottom>
      <diagonal/>
    </border>
    <border>
      <left style="thin">
        <color auto="1"/>
      </left>
      <right style="thin">
        <color auto="1"/>
      </right>
      <top style="thin">
        <color theme="0"/>
      </top>
      <bottom style="thin">
        <color auto="1"/>
      </bottom>
      <diagonal/>
    </border>
    <border>
      <left style="thin">
        <color auto="1"/>
      </left>
      <right style="thin">
        <color theme="0"/>
      </right>
      <top style="thin">
        <color theme="0"/>
      </top>
      <bottom style="thin">
        <color auto="1"/>
      </bottom>
      <diagonal/>
    </border>
    <border>
      <left style="thin">
        <color theme="0"/>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auto="1"/>
      </left>
      <right style="thin">
        <color auto="1"/>
      </right>
      <top/>
      <bottom style="thin">
        <color theme="0"/>
      </bottom>
      <diagonal/>
    </border>
    <border>
      <left style="thin">
        <color theme="0"/>
      </left>
      <right/>
      <top style="thin">
        <color auto="1"/>
      </top>
      <bottom style="thin">
        <color auto="1"/>
      </bottom>
      <diagonal/>
    </border>
    <border>
      <left/>
      <right/>
      <top/>
      <bottom style="thin">
        <color auto="1"/>
      </bottom>
      <diagonal/>
    </border>
    <border>
      <left/>
      <right/>
      <top/>
      <bottom style="thin">
        <color theme="0"/>
      </bottom>
      <diagonal/>
    </border>
    <border>
      <left/>
      <right/>
      <top style="thin">
        <color theme="0"/>
      </top>
      <bottom style="thin">
        <color theme="0"/>
      </bottom>
      <diagonal/>
    </border>
    <border>
      <left style="thin">
        <color auto="1"/>
      </left>
      <right style="thin">
        <color auto="1"/>
      </right>
      <top style="thin">
        <color theme="0"/>
      </top>
      <bottom/>
      <diagonal/>
    </border>
    <border>
      <left/>
      <right/>
      <top style="thin">
        <color theme="0"/>
      </top>
      <bottom/>
      <diagonal/>
    </border>
    <border>
      <left/>
      <right/>
      <top style="thin">
        <color theme="0"/>
      </top>
      <bottom style="thin">
        <color auto="1"/>
      </bottom>
      <diagonal/>
    </border>
    <border>
      <left style="thin">
        <color auto="1"/>
      </left>
      <right style="thin">
        <color auto="1"/>
      </right>
      <top style="thin">
        <color auto="1"/>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top style="thin">
        <color auto="1"/>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left>
      <right/>
      <top style="thin">
        <color theme="0"/>
      </top>
      <bottom style="thin">
        <color theme="0"/>
      </bottom>
      <diagonal/>
    </border>
    <border>
      <left style="thin">
        <color theme="1"/>
      </left>
      <right style="thin">
        <color theme="0"/>
      </right>
      <top style="thin">
        <color theme="1"/>
      </top>
      <bottom/>
      <diagonal/>
    </border>
    <border>
      <left style="thin">
        <color theme="0"/>
      </left>
      <right/>
      <top style="thin">
        <color theme="1"/>
      </top>
      <bottom/>
      <diagonal/>
    </border>
    <border>
      <left/>
      <right style="thin">
        <color theme="0"/>
      </right>
      <top style="thin">
        <color theme="1"/>
      </top>
      <bottom/>
      <diagonal/>
    </border>
    <border>
      <left style="thin">
        <color theme="0"/>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0"/>
      </bottom>
      <diagonal/>
    </border>
    <border>
      <left style="thin">
        <color theme="1"/>
      </left>
      <right style="thin">
        <color theme="1"/>
      </right>
      <top/>
      <bottom style="thin">
        <color theme="0"/>
      </bottom>
      <diagonal/>
    </border>
    <border>
      <left/>
      <right style="thin">
        <color theme="1"/>
      </right>
      <top style="thin">
        <color theme="0"/>
      </top>
      <bottom style="thin">
        <color theme="0"/>
      </bottom>
      <diagonal/>
    </border>
    <border>
      <left style="thin">
        <color theme="1"/>
      </left>
      <right style="thin">
        <color theme="1"/>
      </right>
      <top style="thin">
        <color theme="0"/>
      </top>
      <bottom style="thin">
        <color theme="0"/>
      </bottom>
      <diagonal/>
    </border>
    <border>
      <left/>
      <right style="thin">
        <color theme="1"/>
      </right>
      <top style="thin">
        <color theme="0"/>
      </top>
      <bottom/>
      <diagonal/>
    </border>
    <border>
      <left style="thin">
        <color theme="1"/>
      </left>
      <right style="thin">
        <color theme="1"/>
      </right>
      <top style="thin">
        <color theme="0"/>
      </top>
      <bottom/>
      <diagonal/>
    </border>
    <border>
      <left/>
      <right style="thin">
        <color theme="1"/>
      </right>
      <top style="thin">
        <color auto="1"/>
      </top>
      <bottom style="thin">
        <color auto="1"/>
      </bottom>
      <diagonal/>
    </border>
    <border>
      <left style="thin">
        <color theme="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n">
        <color theme="0"/>
      </left>
      <right style="thin">
        <color theme="0"/>
      </right>
      <top style="medium">
        <color auto="1"/>
      </top>
      <bottom style="thin">
        <color theme="0"/>
      </bottom>
      <diagonal/>
    </border>
    <border>
      <left style="thin">
        <color theme="0"/>
      </left>
      <right style="thin">
        <color theme="0"/>
      </right>
      <top style="thin">
        <color theme="0"/>
      </top>
      <bottom style="medium">
        <color auto="1"/>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auto="1"/>
      </left>
      <right style="medium">
        <color auto="1"/>
      </right>
      <top style="medium">
        <color auto="1"/>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auto="1"/>
      </left>
      <right style="medium">
        <color auto="1"/>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medium">
        <color auto="1"/>
      </bottom>
      <diagonal/>
    </border>
    <border>
      <left style="medium">
        <color auto="1"/>
      </left>
      <right style="medium">
        <color auto="1"/>
      </right>
      <top style="thin">
        <color theme="0"/>
      </top>
      <bottom style="medium">
        <color auto="1"/>
      </bottom>
      <diagonal/>
    </border>
    <border>
      <left/>
      <right style="thin">
        <color theme="0"/>
      </right>
      <top style="thin">
        <color theme="0"/>
      </top>
      <bottom style="medium">
        <color auto="1"/>
      </bottom>
      <diagonal/>
    </border>
    <border>
      <left style="medium">
        <color auto="1"/>
      </left>
      <right style="medium">
        <color auto="1"/>
      </right>
      <top/>
      <bottom style="thin">
        <color theme="0"/>
      </bottom>
      <diagonal/>
    </border>
    <border>
      <left style="medium">
        <color auto="1"/>
      </left>
      <right style="medium">
        <color auto="1"/>
      </right>
      <top style="thin">
        <color theme="0"/>
      </top>
      <bottom/>
      <diagonal/>
    </border>
    <border>
      <left/>
      <right style="thin">
        <color theme="0"/>
      </right>
      <top style="thin">
        <color theme="0"/>
      </top>
      <bottom/>
      <diagonal/>
    </border>
    <border>
      <left style="thin">
        <color theme="0"/>
      </left>
      <right/>
      <top style="medium">
        <color auto="1"/>
      </top>
      <bottom style="thin">
        <color theme="0"/>
      </bottom>
      <diagonal/>
    </border>
    <border>
      <left/>
      <right style="thin">
        <color theme="0"/>
      </right>
      <top style="medium">
        <color auto="1"/>
      </top>
      <bottom style="thin">
        <color theme="0"/>
      </bottom>
      <diagonal/>
    </border>
    <border>
      <left style="thin">
        <color theme="0"/>
      </left>
      <right style="medium">
        <color auto="1"/>
      </right>
      <top style="thin">
        <color theme="0"/>
      </top>
      <bottom/>
      <diagonal/>
    </border>
    <border>
      <left style="thin">
        <color theme="0"/>
      </left>
      <right style="medium">
        <color auto="1"/>
      </right>
      <top/>
      <bottom style="thin">
        <color theme="0"/>
      </bottom>
      <diagonal/>
    </border>
    <border>
      <left style="medium">
        <color theme="0"/>
      </left>
      <right/>
      <top style="medium">
        <color auto="1"/>
      </top>
      <bottom style="medium">
        <color theme="0"/>
      </bottom>
      <diagonal/>
    </border>
    <border>
      <left/>
      <right style="medium">
        <color auto="1"/>
      </right>
      <top style="medium">
        <color auto="1"/>
      </top>
      <bottom style="medium">
        <color theme="0"/>
      </bottom>
      <diagonal/>
    </border>
    <border>
      <left style="medium">
        <color auto="1"/>
      </left>
      <right style="medium">
        <color auto="1"/>
      </right>
      <top style="medium">
        <color auto="1"/>
      </top>
      <bottom style="medium">
        <color theme="0"/>
      </bottom>
      <diagonal/>
    </border>
    <border>
      <left/>
      <right style="medium">
        <color theme="0"/>
      </right>
      <top style="medium">
        <color auto="1"/>
      </top>
      <bottom style="medium">
        <color theme="0"/>
      </bottom>
      <diagonal/>
    </border>
    <border>
      <left style="medium">
        <color theme="0"/>
      </left>
      <right/>
      <top style="medium">
        <color theme="0"/>
      </top>
      <bottom style="medium">
        <color theme="0"/>
      </bottom>
      <diagonal/>
    </border>
    <border>
      <left/>
      <right style="medium">
        <color auto="1"/>
      </right>
      <top style="medium">
        <color theme="0"/>
      </top>
      <bottom style="medium">
        <color theme="0"/>
      </bottom>
      <diagonal/>
    </border>
    <border>
      <left style="medium">
        <color auto="1"/>
      </left>
      <right style="medium">
        <color auto="1"/>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auto="1"/>
      </bottom>
      <diagonal/>
    </border>
    <border>
      <left/>
      <right style="medium">
        <color auto="1"/>
      </right>
      <top style="medium">
        <color theme="0"/>
      </top>
      <bottom style="medium">
        <color auto="1"/>
      </bottom>
      <diagonal/>
    </border>
    <border>
      <left style="medium">
        <color auto="1"/>
      </left>
      <right style="medium">
        <color auto="1"/>
      </right>
      <top style="medium">
        <color theme="0"/>
      </top>
      <bottom style="medium">
        <color auto="1"/>
      </bottom>
      <diagonal/>
    </border>
    <border>
      <left/>
      <right style="medium">
        <color theme="0"/>
      </right>
      <top style="medium">
        <color theme="0"/>
      </top>
      <bottom style="medium">
        <color auto="1"/>
      </bottom>
      <diagonal/>
    </border>
    <border>
      <left style="medium">
        <color auto="1"/>
      </left>
      <right style="medium">
        <color auto="1"/>
      </right>
      <top style="medium">
        <color auto="1"/>
      </top>
      <bottom/>
      <diagonal/>
    </border>
    <border>
      <left style="thin">
        <color theme="0"/>
      </left>
      <right style="thin">
        <color theme="0"/>
      </right>
      <top style="medium">
        <color theme="1"/>
      </top>
      <bottom style="thin">
        <color theme="0"/>
      </bottom>
      <diagonal/>
    </border>
    <border>
      <left style="thin">
        <color theme="0"/>
      </left>
      <right style="thin">
        <color theme="0"/>
      </right>
      <top style="thin">
        <color theme="0"/>
      </top>
      <bottom style="medium">
        <color theme="1"/>
      </bottom>
      <diagonal/>
    </border>
    <border>
      <left style="medium">
        <color auto="1"/>
      </left>
      <right/>
      <top style="medium">
        <color auto="1"/>
      </top>
      <bottom style="thin">
        <color theme="0"/>
      </bottom>
      <diagonal/>
    </border>
    <border>
      <left style="medium">
        <color theme="1"/>
      </left>
      <right style="thin">
        <color theme="0"/>
      </right>
      <top style="medium">
        <color theme="1"/>
      </top>
      <bottom style="thin">
        <color theme="0"/>
      </bottom>
      <diagonal/>
    </border>
    <border>
      <left style="medium">
        <color auto="1"/>
      </left>
      <right/>
      <top style="thin">
        <color theme="0"/>
      </top>
      <bottom style="thin">
        <color theme="0"/>
      </bottom>
      <diagonal/>
    </border>
    <border>
      <left style="medium">
        <color theme="1"/>
      </left>
      <right style="thin">
        <color theme="0"/>
      </right>
      <top style="thin">
        <color theme="0"/>
      </top>
      <bottom style="thin">
        <color theme="0"/>
      </bottom>
      <diagonal/>
    </border>
    <border>
      <left style="medium">
        <color auto="1"/>
      </left>
      <right/>
      <top style="thin">
        <color theme="0"/>
      </top>
      <bottom style="medium">
        <color auto="1"/>
      </bottom>
      <diagonal/>
    </border>
    <border>
      <left style="medium">
        <color theme="1"/>
      </left>
      <right style="thin">
        <color theme="0"/>
      </right>
      <top style="thin">
        <color theme="0"/>
      </top>
      <bottom style="medium">
        <color theme="1"/>
      </bottom>
      <diagonal/>
    </border>
    <border>
      <left/>
      <right/>
      <top style="medium">
        <color auto="1"/>
      </top>
      <bottom style="thin">
        <color theme="0"/>
      </bottom>
      <diagonal/>
    </border>
    <border>
      <left/>
      <right/>
      <top style="thin">
        <color theme="0"/>
      </top>
      <bottom style="medium">
        <color auto="1"/>
      </bottom>
      <diagonal/>
    </border>
    <border>
      <left style="thin">
        <color theme="0"/>
      </left>
      <right style="thin">
        <color theme="0"/>
      </right>
      <top style="medium">
        <color auto="1"/>
      </top>
      <bottom/>
      <diagonal/>
    </border>
    <border>
      <left style="medium">
        <color auto="1"/>
      </left>
      <right style="thin">
        <color theme="0"/>
      </right>
      <top style="medium">
        <color auto="1"/>
      </top>
      <bottom style="thin">
        <color theme="0"/>
      </bottom>
      <diagonal/>
    </border>
    <border>
      <left style="medium">
        <color auto="1"/>
      </left>
      <right style="thin">
        <color theme="0"/>
      </right>
      <top style="thin">
        <color theme="0"/>
      </top>
      <bottom style="thin">
        <color theme="0"/>
      </bottom>
      <diagonal/>
    </border>
    <border>
      <left style="medium">
        <color auto="1"/>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style="medium">
        <color auto="1"/>
      </left>
      <right style="medium">
        <color auto="1"/>
      </right>
      <top/>
      <bottom/>
      <diagonal/>
    </border>
    <border>
      <left style="medium">
        <color auto="1"/>
      </left>
      <right style="thin">
        <color theme="0"/>
      </right>
      <top style="thin">
        <color theme="0"/>
      </top>
      <bottom style="medium">
        <color auto="1"/>
      </bottom>
      <diagonal/>
    </border>
    <border>
      <left style="medium">
        <color auto="1"/>
      </left>
      <right style="thin">
        <color theme="0"/>
      </right>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auto="1"/>
      </bottom>
      <diagonal/>
    </border>
  </borders>
  <cellStyleXfs count="5">
    <xf numFmtId="0" fontId="0" fillId="0" borderId="0"/>
    <xf numFmtId="0" fontId="2" fillId="0" borderId="0"/>
    <xf numFmtId="0" fontId="3" fillId="0" borderId="0"/>
    <xf numFmtId="164" fontId="3" fillId="0" borderId="0" applyBorder="0" applyProtection="0"/>
    <xf numFmtId="9" fontId="9" fillId="0" borderId="0" applyFont="0" applyFill="0" applyBorder="0" applyAlignment="0" applyProtection="0"/>
  </cellStyleXfs>
  <cellXfs count="338">
    <xf numFmtId="0" fontId="0" fillId="0" borderId="0" xfId="0"/>
    <xf numFmtId="0" fontId="5" fillId="0" borderId="0" xfId="0" applyFont="1" applyAlignment="1">
      <alignment vertical="center"/>
    </xf>
    <xf numFmtId="0" fontId="6" fillId="0" borderId="0" xfId="0" applyFont="1"/>
    <xf numFmtId="0" fontId="4" fillId="0" borderId="0" xfId="0" applyFont="1"/>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wrapText="1"/>
    </xf>
    <xf numFmtId="0" fontId="8" fillId="0" borderId="1" xfId="0" applyFont="1" applyBorder="1" applyAlignment="1">
      <alignment horizontal="center" vertical="center"/>
    </xf>
    <xf numFmtId="0" fontId="1" fillId="0" borderId="0" xfId="0" applyFont="1" applyAlignment="1">
      <alignment horizontal="center" wrapText="1"/>
    </xf>
    <xf numFmtId="0" fontId="5"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xf numFmtId="0" fontId="0" fillId="0" borderId="0" xfId="0" applyAlignment="1">
      <alignment wrapText="1"/>
    </xf>
    <xf numFmtId="0" fontId="1" fillId="0" borderId="2" xfId="0" applyFont="1" applyBorder="1"/>
    <xf numFmtId="3" fontId="1" fillId="0" borderId="3" xfId="0" applyNumberFormat="1" applyFont="1" applyBorder="1" applyAlignment="1">
      <alignment horizontal="right" indent="1"/>
    </xf>
    <xf numFmtId="165" fontId="1" fillId="0" borderId="3" xfId="0" applyNumberFormat="1" applyFont="1" applyBorder="1" applyAlignment="1">
      <alignment horizontal="right" indent="1"/>
    </xf>
    <xf numFmtId="165" fontId="1" fillId="0" borderId="4" xfId="0" applyNumberFormat="1" applyFont="1" applyBorder="1" applyAlignment="1">
      <alignment horizontal="right" indent="1"/>
    </xf>
    <xf numFmtId="3" fontId="0" fillId="0" borderId="6" xfId="0" applyNumberFormat="1" applyBorder="1" applyAlignment="1">
      <alignment horizontal="right" indent="1"/>
    </xf>
    <xf numFmtId="165" fontId="0" fillId="0" borderId="6" xfId="0" applyNumberFormat="1" applyBorder="1" applyAlignment="1">
      <alignment horizontal="right" indent="1"/>
    </xf>
    <xf numFmtId="165" fontId="0" fillId="0" borderId="7" xfId="0" applyNumberFormat="1" applyBorder="1" applyAlignment="1">
      <alignment horizontal="right" indent="1"/>
    </xf>
    <xf numFmtId="3" fontId="0" fillId="0" borderId="9" xfId="0" applyNumberFormat="1" applyBorder="1" applyAlignment="1">
      <alignment horizontal="right" indent="1"/>
    </xf>
    <xf numFmtId="165" fontId="0" fillId="0" borderId="9" xfId="0" applyNumberFormat="1" applyBorder="1" applyAlignment="1">
      <alignment horizontal="right" indent="1"/>
    </xf>
    <xf numFmtId="165" fontId="0" fillId="0" borderId="10" xfId="0" applyNumberFormat="1" applyBorder="1" applyAlignment="1">
      <alignment horizontal="right" indent="1"/>
    </xf>
    <xf numFmtId="0" fontId="0" fillId="0" borderId="1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xf numFmtId="3" fontId="0" fillId="0" borderId="1" xfId="0" applyNumberFormat="1" applyBorder="1" applyAlignment="1">
      <alignment horizontal="right" indent="1"/>
    </xf>
    <xf numFmtId="165" fontId="0" fillId="0" borderId="1" xfId="0" applyNumberFormat="1" applyBorder="1" applyAlignment="1">
      <alignment horizontal="right" indent="1"/>
    </xf>
    <xf numFmtId="165" fontId="0" fillId="0" borderId="12" xfId="0" applyNumberFormat="1" applyBorder="1" applyAlignment="1">
      <alignment horizontal="right" indent="1"/>
    </xf>
    <xf numFmtId="0" fontId="1" fillId="0" borderId="11" xfId="0" applyFont="1" applyBorder="1"/>
    <xf numFmtId="3" fontId="1" fillId="0" borderId="1" xfId="0" applyNumberFormat="1" applyFont="1" applyBorder="1" applyAlignment="1">
      <alignment horizontal="right" indent="1"/>
    </xf>
    <xf numFmtId="165" fontId="1" fillId="0" borderId="1" xfId="0" applyNumberFormat="1" applyFont="1" applyBorder="1" applyAlignment="1">
      <alignment horizontal="right" indent="1"/>
    </xf>
    <xf numFmtId="165" fontId="1" fillId="0" borderId="12" xfId="0" applyNumberFormat="1" applyFont="1" applyBorder="1" applyAlignment="1">
      <alignment horizontal="right" indent="1"/>
    </xf>
    <xf numFmtId="0" fontId="0" fillId="0" borderId="5" xfId="0" applyBorder="1" applyAlignment="1">
      <alignment horizontal="left" indent="1"/>
    </xf>
    <xf numFmtId="0" fontId="0" fillId="0" borderId="8" xfId="0" applyBorder="1" applyAlignment="1">
      <alignment horizontal="left" indent="1"/>
    </xf>
    <xf numFmtId="0" fontId="1" fillId="0" borderId="0" xfId="0" applyFont="1" applyAlignment="1">
      <alignment horizontal="center"/>
    </xf>
    <xf numFmtId="165" fontId="0" fillId="0" borderId="0" xfId="0" applyNumberFormat="1"/>
    <xf numFmtId="0" fontId="1" fillId="0" borderId="1" xfId="0" applyFont="1" applyBorder="1"/>
    <xf numFmtId="0" fontId="0" fillId="0" borderId="13" xfId="0" applyBorder="1" applyAlignment="1">
      <alignment vertical="top"/>
    </xf>
    <xf numFmtId="0" fontId="0" fillId="0" borderId="6" xfId="0" applyBorder="1" applyAlignment="1">
      <alignment vertical="top"/>
    </xf>
    <xf numFmtId="0" fontId="0" fillId="0" borderId="6" xfId="0" applyBorder="1"/>
    <xf numFmtId="0" fontId="0" fillId="0" borderId="9" xfId="0" applyBorder="1"/>
    <xf numFmtId="0" fontId="1" fillId="0" borderId="15" xfId="0" applyFont="1" applyBorder="1"/>
    <xf numFmtId="0" fontId="0" fillId="0" borderId="16" xfId="0" applyBorder="1"/>
    <xf numFmtId="0" fontId="0" fillId="0" borderId="17" xfId="0" applyBorder="1"/>
    <xf numFmtId="0" fontId="1" fillId="0" borderId="3" xfId="0" applyFont="1" applyBorder="1" applyAlignment="1">
      <alignment horizontal="center"/>
    </xf>
    <xf numFmtId="0" fontId="1" fillId="0" borderId="9" xfId="0" applyFont="1" applyBorder="1" applyAlignment="1">
      <alignment horizontal="center"/>
    </xf>
    <xf numFmtId="3" fontId="0" fillId="0" borderId="13" xfId="0" applyNumberFormat="1" applyBorder="1"/>
    <xf numFmtId="3" fontId="0" fillId="0" borderId="6" xfId="0" applyNumberFormat="1" applyBorder="1"/>
    <xf numFmtId="165" fontId="0" fillId="0" borderId="13" xfId="0" applyNumberFormat="1" applyBorder="1"/>
    <xf numFmtId="165" fontId="0" fillId="0" borderId="6" xfId="0" applyNumberFormat="1" applyBorder="1"/>
    <xf numFmtId="0" fontId="0" fillId="0" borderId="18" xfId="0" applyBorder="1"/>
    <xf numFmtId="0" fontId="0" fillId="0" borderId="19" xfId="0" applyBorder="1"/>
    <xf numFmtId="3" fontId="0" fillId="0" borderId="18" xfId="0" applyNumberFormat="1" applyBorder="1"/>
    <xf numFmtId="165" fontId="0" fillId="0" borderId="18" xfId="0" applyNumberFormat="1" applyBorder="1"/>
    <xf numFmtId="0" fontId="1" fillId="0" borderId="12" xfId="0" applyFont="1" applyBorder="1" applyAlignment="1">
      <alignment horizontal="left"/>
    </xf>
    <xf numFmtId="0" fontId="1" fillId="0" borderId="14" xfId="0" applyFont="1" applyBorder="1"/>
    <xf numFmtId="3" fontId="1" fillId="0" borderId="1" xfId="0" applyNumberFormat="1" applyFont="1" applyBorder="1"/>
    <xf numFmtId="165" fontId="1" fillId="0" borderId="1" xfId="0" applyNumberFormat="1" applyFont="1" applyBorder="1"/>
    <xf numFmtId="0" fontId="0" fillId="0" borderId="13" xfId="0" applyBorder="1"/>
    <xf numFmtId="0" fontId="0" fillId="0" borderId="9" xfId="0" applyBorder="1" applyAlignment="1">
      <alignment vertical="top"/>
    </xf>
    <xf numFmtId="0" fontId="0" fillId="0" borderId="20" xfId="0" applyBorder="1"/>
    <xf numFmtId="3" fontId="0" fillId="0" borderId="9" xfId="0" applyNumberFormat="1" applyBorder="1"/>
    <xf numFmtId="165" fontId="0" fillId="0" borderId="9" xfId="0" applyNumberFormat="1" applyBorder="1"/>
    <xf numFmtId="0" fontId="0" fillId="0" borderId="1" xfId="0" applyBorder="1" applyAlignment="1">
      <alignment horizontal="center"/>
    </xf>
    <xf numFmtId="0" fontId="0" fillId="0" borderId="21" xfId="0" applyBorder="1"/>
    <xf numFmtId="165" fontId="0" fillId="0" borderId="0" xfId="4" applyNumberFormat="1" applyFont="1"/>
    <xf numFmtId="165" fontId="0" fillId="2" borderId="0" xfId="0" applyNumberFormat="1" applyFill="1"/>
    <xf numFmtId="0" fontId="0" fillId="0" borderId="0" xfId="0" applyFill="1" applyBorder="1"/>
    <xf numFmtId="0" fontId="0" fillId="0" borderId="0" xfId="0" applyBorder="1"/>
    <xf numFmtId="0" fontId="10" fillId="0" borderId="1" xfId="0" applyFont="1" applyBorder="1" applyAlignment="1">
      <alignment vertical="center"/>
    </xf>
    <xf numFmtId="0" fontId="10" fillId="3" borderId="1" xfId="0" applyFont="1" applyFill="1" applyBorder="1" applyAlignment="1">
      <alignment vertical="center"/>
    </xf>
    <xf numFmtId="0" fontId="1" fillId="0" borderId="0" xfId="0" applyFont="1" applyAlignment="1">
      <alignment horizontal="center"/>
    </xf>
    <xf numFmtId="0" fontId="0" fillId="0" borderId="0" xfId="0" applyAlignment="1">
      <alignment horizontal="center"/>
    </xf>
    <xf numFmtId="0" fontId="0" fillId="0" borderId="22" xfId="0" applyBorder="1"/>
    <xf numFmtId="0" fontId="0" fillId="0" borderId="23" xfId="0" applyBorder="1"/>
    <xf numFmtId="0" fontId="0" fillId="0" borderId="21" xfId="0" applyBorder="1" applyAlignment="1">
      <alignment horizontal="center"/>
    </xf>
    <xf numFmtId="167" fontId="0" fillId="0" borderId="21" xfId="0" applyNumberFormat="1" applyBorder="1" applyAlignment="1">
      <alignment horizontal="center"/>
    </xf>
    <xf numFmtId="0" fontId="0" fillId="0" borderId="1" xfId="0" applyBorder="1"/>
    <xf numFmtId="167" fontId="0" fillId="0" borderId="1" xfId="0" applyNumberFormat="1" applyBorder="1" applyAlignment="1">
      <alignment horizontal="center"/>
    </xf>
    <xf numFmtId="0" fontId="0" fillId="0" borderId="31" xfId="0" applyBorder="1"/>
    <xf numFmtId="0" fontId="1" fillId="0" borderId="1"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Alignment="1">
      <alignment horizontal="center" vertical="center"/>
    </xf>
    <xf numFmtId="0" fontId="1"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3" xfId="0" applyBorder="1"/>
    <xf numFmtId="166" fontId="0" fillId="4" borderId="21" xfId="0" applyNumberFormat="1" applyFill="1" applyBorder="1"/>
    <xf numFmtId="166" fontId="0" fillId="4" borderId="34" xfId="0" applyNumberFormat="1" applyFill="1" applyBorder="1"/>
    <xf numFmtId="166" fontId="1" fillId="4" borderId="35" xfId="0" applyNumberFormat="1" applyFont="1" applyFill="1" applyBorder="1"/>
    <xf numFmtId="166" fontId="0" fillId="5" borderId="21" xfId="0" applyNumberFormat="1" applyFill="1" applyBorder="1"/>
    <xf numFmtId="166" fontId="0" fillId="5" borderId="34" xfId="0" applyNumberFormat="1" applyFill="1" applyBorder="1"/>
    <xf numFmtId="166" fontId="1" fillId="5" borderId="35" xfId="0" applyNumberFormat="1" applyFont="1" applyFill="1" applyBorder="1"/>
    <xf numFmtId="3" fontId="1" fillId="0" borderId="0" xfId="0" applyNumberFormat="1" applyFont="1"/>
    <xf numFmtId="3" fontId="1" fillId="0" borderId="33" xfId="0" applyNumberFormat="1" applyFont="1" applyBorder="1"/>
    <xf numFmtId="3" fontId="1" fillId="0" borderId="31" xfId="0" applyNumberFormat="1" applyFont="1" applyBorder="1"/>
    <xf numFmtId="166" fontId="1" fillId="0" borderId="0" xfId="0" applyNumberFormat="1" applyFont="1"/>
    <xf numFmtId="0" fontId="1" fillId="0" borderId="0" xfId="0" applyFont="1" applyAlignment="1">
      <alignment horizontal="right"/>
    </xf>
    <xf numFmtId="0" fontId="0" fillId="5" borderId="29" xfId="0" applyFill="1" applyBorder="1"/>
    <xf numFmtId="166" fontId="1" fillId="5" borderId="28" xfId="0" applyNumberFormat="1" applyFont="1" applyFill="1" applyBorder="1" applyAlignment="1">
      <alignment horizontal="center"/>
    </xf>
    <xf numFmtId="0" fontId="0" fillId="5" borderId="30" xfId="0" applyFill="1" applyBorder="1"/>
    <xf numFmtId="0" fontId="0" fillId="5" borderId="27" xfId="0" applyFill="1" applyBorder="1"/>
    <xf numFmtId="166" fontId="1" fillId="5" borderId="31" xfId="0" applyNumberFormat="1" applyFont="1" applyFill="1" applyBorder="1"/>
    <xf numFmtId="166" fontId="1" fillId="5" borderId="0" xfId="0" applyNumberFormat="1" applyFont="1" applyFill="1"/>
    <xf numFmtId="165" fontId="1" fillId="0" borderId="0" xfId="4" applyNumberFormat="1" applyFont="1"/>
    <xf numFmtId="0" fontId="0" fillId="0" borderId="0" xfId="0" applyAlignment="1"/>
    <xf numFmtId="0" fontId="11" fillId="0" borderId="0" xfId="0" applyFont="1"/>
    <xf numFmtId="0" fontId="11" fillId="0" borderId="0" xfId="0" applyFont="1" applyAlignment="1">
      <alignment horizontal="center" vertical="center"/>
    </xf>
    <xf numFmtId="166" fontId="11" fillId="0" borderId="0" xfId="0" applyNumberFormat="1" applyFont="1"/>
    <xf numFmtId="166" fontId="12" fillId="0" borderId="0" xfId="0" applyNumberFormat="1" applyFont="1"/>
    <xf numFmtId="166" fontId="12" fillId="0" borderId="33" xfId="0" applyNumberFormat="1" applyFont="1" applyBorder="1"/>
    <xf numFmtId="0" fontId="0" fillId="6" borderId="0" xfId="0" applyFill="1" applyAlignment="1">
      <alignment horizontal="center"/>
    </xf>
    <xf numFmtId="166" fontId="12" fillId="6" borderId="0" xfId="0" applyNumberFormat="1" applyFont="1" applyFill="1"/>
    <xf numFmtId="166" fontId="12" fillId="6" borderId="33" xfId="0" applyNumberFormat="1" applyFont="1" applyFill="1" applyBorder="1"/>
    <xf numFmtId="0" fontId="12" fillId="0" borderId="33" xfId="0" applyFont="1" applyBorder="1"/>
    <xf numFmtId="0" fontId="1" fillId="0" borderId="27" xfId="0" applyFont="1" applyBorder="1" applyAlignment="1"/>
    <xf numFmtId="0" fontId="1" fillId="0" borderId="28" xfId="0" applyFont="1" applyBorder="1" applyAlignment="1"/>
    <xf numFmtId="0" fontId="0" fillId="0" borderId="36" xfId="0" applyBorder="1"/>
    <xf numFmtId="0" fontId="0" fillId="0" borderId="39" xfId="0" applyBorder="1" applyAlignment="1">
      <alignment horizontal="centerContinuous"/>
    </xf>
    <xf numFmtId="0" fontId="0" fillId="0" borderId="40" xfId="0" applyBorder="1" applyAlignment="1">
      <alignment horizontal="centerContinuous"/>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 xfId="0" applyBorder="1"/>
    <xf numFmtId="3" fontId="0" fillId="0" borderId="43" xfId="0" applyNumberFormat="1" applyBorder="1"/>
    <xf numFmtId="3" fontId="0" fillId="0" borderId="44" xfId="0" applyNumberFormat="1" applyBorder="1"/>
    <xf numFmtId="165" fontId="0" fillId="0" borderId="44" xfId="0" applyNumberFormat="1" applyBorder="1"/>
    <xf numFmtId="3" fontId="0" fillId="0" borderId="45" xfId="0" applyNumberFormat="1" applyBorder="1"/>
    <xf numFmtId="3" fontId="0" fillId="0" borderId="46" xfId="0" applyNumberFormat="1" applyBorder="1"/>
    <xf numFmtId="165" fontId="0" fillId="0" borderId="46" xfId="0" applyNumberFormat="1" applyBorder="1"/>
    <xf numFmtId="0" fontId="13" fillId="0" borderId="6" xfId="0" applyFont="1" applyBorder="1" applyAlignment="1">
      <alignment horizontal="left" indent="1"/>
    </xf>
    <xf numFmtId="0" fontId="13" fillId="0" borderId="18" xfId="0" applyFont="1" applyBorder="1" applyAlignment="1">
      <alignment horizontal="left" indent="1"/>
    </xf>
    <xf numFmtId="3" fontId="0" fillId="0" borderId="47" xfId="0" applyNumberFormat="1" applyBorder="1"/>
    <xf numFmtId="3" fontId="0" fillId="0" borderId="48" xfId="0" applyNumberFormat="1" applyBorder="1"/>
    <xf numFmtId="165" fontId="0" fillId="0" borderId="48" xfId="0" applyNumberFormat="1" applyBorder="1"/>
    <xf numFmtId="0" fontId="1" fillId="0" borderId="1" xfId="0" applyFont="1" applyBorder="1" applyAlignment="1">
      <alignment horizontal="left"/>
    </xf>
    <xf numFmtId="3" fontId="1" fillId="0" borderId="49" xfId="0" applyNumberFormat="1" applyFont="1" applyBorder="1"/>
    <xf numFmtId="3" fontId="1" fillId="0" borderId="50" xfId="0" applyNumberFormat="1" applyFont="1" applyBorder="1"/>
    <xf numFmtId="165" fontId="1" fillId="0" borderId="50" xfId="0" applyNumberFormat="1" applyFont="1" applyBorder="1"/>
    <xf numFmtId="165" fontId="1" fillId="0" borderId="51" xfId="0" applyNumberFormat="1" applyFont="1" applyBorder="1"/>
    <xf numFmtId="165" fontId="1" fillId="0" borderId="0" xfId="0" applyNumberFormat="1" applyFont="1"/>
    <xf numFmtId="0" fontId="0" fillId="0" borderId="0" xfId="0" applyAlignment="1">
      <alignment horizontal="left" wrapText="1"/>
    </xf>
    <xf numFmtId="165" fontId="0" fillId="0" borderId="1" xfId="0" applyNumberFormat="1" applyBorder="1" applyAlignment="1">
      <alignment horizontal="center"/>
    </xf>
    <xf numFmtId="0" fontId="0" fillId="0" borderId="8" xfId="0" applyBorder="1"/>
    <xf numFmtId="0" fontId="1" fillId="0" borderId="52" xfId="0" applyFont="1" applyBorder="1"/>
    <xf numFmtId="0" fontId="0" fillId="0" borderId="52" xfId="0" applyBorder="1"/>
    <xf numFmtId="0" fontId="0" fillId="0" borderId="53" xfId="0" applyBorder="1"/>
    <xf numFmtId="0" fontId="0" fillId="0" borderId="54" xfId="0" applyBorder="1"/>
    <xf numFmtId="0" fontId="10" fillId="0" borderId="55" xfId="0" applyFont="1" applyBorder="1" applyAlignment="1">
      <alignment horizontal="left" vertical="center" wrapText="1"/>
    </xf>
    <xf numFmtId="0" fontId="10" fillId="0" borderId="0" xfId="0" applyFont="1" applyAlignment="1">
      <alignment horizontal="center" vertical="center" wrapText="1"/>
    </xf>
    <xf numFmtId="0" fontId="0" fillId="0" borderId="58" xfId="0" applyBorder="1"/>
    <xf numFmtId="0" fontId="10" fillId="0" borderId="36" xfId="0" applyFont="1" applyBorder="1" applyAlignment="1">
      <alignment horizontal="left" vertical="center" wrapText="1"/>
    </xf>
    <xf numFmtId="0" fontId="10" fillId="0" borderId="59" xfId="0" applyFont="1" applyBorder="1" applyAlignment="1">
      <alignment horizontal="center" vertical="center" wrapText="1"/>
    </xf>
    <xf numFmtId="0" fontId="10" fillId="0" borderId="59" xfId="0" quotePrefix="1" applyFont="1" applyBorder="1" applyAlignment="1">
      <alignment horizontal="center" vertical="center" wrapText="1"/>
    </xf>
    <xf numFmtId="0" fontId="10" fillId="0" borderId="61" xfId="0" applyFont="1" applyBorder="1" applyAlignment="1">
      <alignment horizontal="left" vertical="center" wrapText="1"/>
    </xf>
    <xf numFmtId="0" fontId="10" fillId="0" borderId="62" xfId="0" quotePrefix="1" applyFont="1" applyBorder="1" applyAlignment="1">
      <alignment horizontal="center" vertical="center" wrapText="1"/>
    </xf>
    <xf numFmtId="0" fontId="10" fillId="0" borderId="63" xfId="0" quotePrefix="1" applyFont="1" applyBorder="1" applyAlignment="1">
      <alignment horizontal="center" vertical="center" wrapText="1"/>
    </xf>
    <xf numFmtId="0" fontId="10" fillId="0" borderId="0" xfId="0" quotePrefix="1" applyFont="1" applyAlignment="1">
      <alignment horizontal="center" vertical="center" wrapText="1"/>
    </xf>
    <xf numFmtId="0" fontId="10" fillId="0" borderId="60"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left" vertical="center" wrapText="1"/>
    </xf>
    <xf numFmtId="0" fontId="10" fillId="0" borderId="56"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57" xfId="0" applyFont="1" applyBorder="1" applyAlignment="1">
      <alignment horizontal="center" vertical="center" wrapText="1"/>
    </xf>
    <xf numFmtId="0" fontId="0" fillId="0" borderId="56" xfId="0" applyBorder="1"/>
    <xf numFmtId="0" fontId="10" fillId="0" borderId="72" xfId="0" applyFont="1" applyBorder="1" applyAlignment="1">
      <alignment horizontal="left"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6" xfId="0" applyFont="1" applyBorder="1" applyAlignment="1">
      <alignment horizontal="left" vertical="center" wrapText="1"/>
    </xf>
    <xf numFmtId="0" fontId="10" fillId="0" borderId="77" xfId="0" applyFont="1" applyBorder="1" applyAlignment="1">
      <alignment horizontal="center" vertical="center" wrapText="1"/>
    </xf>
    <xf numFmtId="0" fontId="10" fillId="0" borderId="78" xfId="0" applyFont="1" applyBorder="1" applyAlignment="1">
      <alignment horizontal="center" vertical="center" wrapText="1"/>
    </xf>
    <xf numFmtId="0" fontId="0" fillId="0" borderId="75" xfId="0" applyBorder="1"/>
    <xf numFmtId="0" fontId="0" fillId="0" borderId="79" xfId="0" applyBorder="1"/>
    <xf numFmtId="0" fontId="10" fillId="0" borderId="80" xfId="0" applyFont="1" applyBorder="1" applyAlignment="1">
      <alignment horizontal="left" vertical="center" wrapText="1"/>
    </xf>
    <xf numFmtId="0" fontId="10" fillId="0" borderId="81" xfId="0" applyFont="1" applyBorder="1" applyAlignment="1">
      <alignment horizontal="center" vertical="center" wrapText="1"/>
    </xf>
    <xf numFmtId="0" fontId="10" fillId="0" borderId="82" xfId="0" applyFont="1" applyBorder="1" applyAlignment="1">
      <alignment horizontal="center" vertical="center" wrapText="1"/>
    </xf>
    <xf numFmtId="3" fontId="10" fillId="0" borderId="64" xfId="0" applyNumberFormat="1" applyFont="1" applyBorder="1" applyAlignment="1">
      <alignment horizontal="center" vertical="center" wrapText="1"/>
    </xf>
    <xf numFmtId="3" fontId="10" fillId="0" borderId="57" xfId="0" applyNumberFormat="1" applyFont="1" applyBorder="1" applyAlignment="1">
      <alignment horizontal="center" vertical="center" wrapText="1"/>
    </xf>
    <xf numFmtId="3" fontId="10" fillId="0" borderId="0" xfId="0" applyNumberFormat="1" applyFont="1" applyAlignment="1">
      <alignment horizontal="center" vertical="center" wrapText="1"/>
    </xf>
    <xf numFmtId="0" fontId="14" fillId="0" borderId="0" xfId="0" applyFont="1" applyAlignment="1">
      <alignment vertical="center"/>
    </xf>
    <xf numFmtId="0" fontId="1" fillId="0" borderId="54" xfId="0" applyFont="1" applyBorder="1"/>
    <xf numFmtId="0" fontId="15" fillId="0" borderId="55" xfId="0" applyFont="1" applyBorder="1" applyAlignment="1">
      <alignment horizontal="left" vertical="center" wrapText="1"/>
    </xf>
    <xf numFmtId="0" fontId="15" fillId="0" borderId="64" xfId="0" quotePrefix="1" applyFont="1" applyBorder="1" applyAlignment="1">
      <alignment horizontal="center" vertical="center" wrapText="1"/>
    </xf>
    <xf numFmtId="0" fontId="15" fillId="0" borderId="57" xfId="0" quotePrefix="1" applyFont="1" applyBorder="1" applyAlignment="1">
      <alignment horizontal="center" vertical="center" wrapText="1"/>
    </xf>
    <xf numFmtId="0" fontId="1" fillId="0" borderId="58" xfId="0" applyFont="1" applyBorder="1"/>
    <xf numFmtId="0" fontId="15" fillId="0" borderId="36" xfId="0" applyFont="1" applyBorder="1" applyAlignment="1">
      <alignment horizontal="left"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 fillId="0" borderId="22" xfId="0" applyFont="1" applyBorder="1"/>
    <xf numFmtId="0" fontId="15" fillId="0" borderId="23" xfId="0" applyFont="1" applyBorder="1" applyAlignment="1">
      <alignment horizontal="left"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 fillId="0" borderId="1" xfId="0" applyFont="1" applyBorder="1" applyAlignment="1">
      <alignment horizontal="center"/>
    </xf>
    <xf numFmtId="0" fontId="0" fillId="0" borderId="67" xfId="0" applyBorder="1"/>
    <xf numFmtId="0" fontId="0" fillId="0" borderId="84" xfId="0" applyBorder="1"/>
    <xf numFmtId="0" fontId="0" fillId="0" borderId="61" xfId="0" applyBorder="1"/>
    <xf numFmtId="0" fontId="0" fillId="0" borderId="85" xfId="0" applyBorder="1"/>
    <xf numFmtId="0" fontId="10" fillId="0" borderId="90" xfId="0" quotePrefix="1" applyFont="1" applyBorder="1" applyAlignment="1">
      <alignment horizontal="center" vertical="center" wrapText="1"/>
    </xf>
    <xf numFmtId="0" fontId="10" fillId="0" borderId="91" xfId="0" quotePrefix="1" applyFont="1" applyBorder="1" applyAlignment="1">
      <alignment horizontal="center" vertical="center" wrapText="1"/>
    </xf>
    <xf numFmtId="0" fontId="10" fillId="0" borderId="17"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6" xfId="0" applyFont="1" applyBorder="1" applyAlignment="1">
      <alignment horizontal="center" vertical="center" wrapText="1"/>
    </xf>
    <xf numFmtId="3" fontId="10" fillId="0" borderId="16" xfId="0" applyNumberFormat="1" applyFont="1" applyBorder="1" applyAlignment="1">
      <alignment horizontal="center" vertical="center" wrapText="1"/>
    </xf>
    <xf numFmtId="3" fontId="10" fillId="0" borderId="87" xfId="0" applyNumberFormat="1" applyFont="1" applyBorder="1" applyAlignment="1">
      <alignment horizontal="center" vertical="center" wrapText="1"/>
    </xf>
    <xf numFmtId="0" fontId="15" fillId="0" borderId="87" xfId="0" quotePrefix="1" applyFont="1" applyBorder="1" applyAlignment="1">
      <alignment horizontal="center" vertical="center" wrapText="1"/>
    </xf>
    <xf numFmtId="0" fontId="15" fillId="0" borderId="17"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91" xfId="0" applyFont="1" applyBorder="1" applyAlignment="1">
      <alignment horizontal="center" vertical="center" wrapText="1"/>
    </xf>
    <xf numFmtId="0" fontId="10" fillId="0" borderId="93" xfId="0" quotePrefix="1" applyFont="1" applyBorder="1" applyAlignment="1">
      <alignment horizontal="center" vertical="center" wrapText="1"/>
    </xf>
    <xf numFmtId="0" fontId="10" fillId="0" borderId="97" xfId="0" quotePrefix="1" applyFont="1" applyBorder="1" applyAlignment="1">
      <alignment horizontal="center" vertical="center" wrapText="1"/>
    </xf>
    <xf numFmtId="0" fontId="0" fillId="0" borderId="98" xfId="0" applyBorder="1"/>
    <xf numFmtId="0" fontId="10" fillId="0" borderId="99" xfId="0" applyFont="1" applyBorder="1" applyAlignment="1">
      <alignment horizontal="left" vertical="center" wrapText="1"/>
    </xf>
    <xf numFmtId="0" fontId="10" fillId="0" borderId="100" xfId="0" quotePrefix="1" applyFont="1" applyBorder="1" applyAlignment="1">
      <alignment horizontal="center" vertical="center" wrapText="1"/>
    </xf>
    <xf numFmtId="0" fontId="10" fillId="0" borderId="95" xfId="0" quotePrefix="1" applyFont="1" applyBorder="1" applyAlignment="1">
      <alignment horizontal="center" vertical="center" wrapText="1"/>
    </xf>
    <xf numFmtId="0" fontId="10" fillId="0" borderId="17" xfId="0" quotePrefix="1" applyFont="1" applyBorder="1" applyAlignment="1">
      <alignment horizontal="center" vertical="center" wrapText="1"/>
    </xf>
    <xf numFmtId="0" fontId="10" fillId="0" borderId="96" xfId="0" quotePrefix="1" applyFont="1" applyBorder="1" applyAlignment="1">
      <alignment horizontal="center" vertical="center" wrapText="1"/>
    </xf>
    <xf numFmtId="0" fontId="10" fillId="0" borderId="65" xfId="0" quotePrefix="1" applyFont="1" applyBorder="1" applyAlignment="1">
      <alignment horizontal="center" vertical="center" wrapText="1"/>
    </xf>
    <xf numFmtId="0" fontId="10" fillId="0" borderId="19" xfId="0" quotePrefix="1" applyFont="1" applyBorder="1" applyAlignment="1">
      <alignment horizontal="center" vertical="center" wrapText="1"/>
    </xf>
    <xf numFmtId="0" fontId="10" fillId="0" borderId="101" xfId="0" quotePrefix="1" applyFont="1" applyBorder="1" applyAlignment="1">
      <alignment horizontal="center" vertical="center" wrapText="1"/>
    </xf>
    <xf numFmtId="0" fontId="10" fillId="0" borderId="56" xfId="0" quotePrefix="1" applyFont="1" applyBorder="1" applyAlignment="1">
      <alignment horizontal="center" vertical="center" wrapText="1"/>
    </xf>
    <xf numFmtId="0" fontId="10" fillId="0" borderId="92" xfId="0" quotePrefix="1" applyFont="1" applyBorder="1" applyAlignment="1">
      <alignment horizontal="center" vertical="center" wrapText="1"/>
    </xf>
    <xf numFmtId="0" fontId="10" fillId="0" borderId="102" xfId="0" quotePrefix="1"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73" xfId="0" quotePrefix="1" applyFont="1" applyBorder="1" applyAlignment="1">
      <alignment horizontal="center" vertical="center" wrapText="1"/>
    </xf>
    <xf numFmtId="0" fontId="10" fillId="0" borderId="72" xfId="0" quotePrefix="1" applyFont="1" applyBorder="1" applyAlignment="1">
      <alignment horizontal="center" vertical="center" wrapText="1"/>
    </xf>
    <xf numFmtId="3" fontId="10" fillId="0" borderId="95" xfId="0" applyNumberFormat="1" applyFont="1" applyBorder="1" applyAlignment="1">
      <alignment horizontal="center" vertical="center" wrapText="1"/>
    </xf>
    <xf numFmtId="4" fontId="10" fillId="0" borderId="59"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0" fillId="0" borderId="96" xfId="0" applyNumberFormat="1" applyFont="1" applyBorder="1" applyAlignment="1">
      <alignment horizontal="center" vertical="center" wrapText="1"/>
    </xf>
    <xf numFmtId="4" fontId="10" fillId="0" borderId="62" xfId="0" applyNumberFormat="1" applyFont="1" applyBorder="1" applyAlignment="1">
      <alignment horizontal="center" vertical="center" wrapText="1"/>
    </xf>
    <xf numFmtId="4" fontId="10" fillId="0" borderId="93" xfId="0" applyNumberFormat="1" applyFont="1" applyBorder="1" applyAlignment="1">
      <alignment horizontal="center" vertical="center" wrapText="1"/>
    </xf>
    <xf numFmtId="4" fontId="10" fillId="0" borderId="101" xfId="0" applyNumberFormat="1" applyFont="1" applyBorder="1" applyAlignment="1">
      <alignment horizontal="center" vertical="center" wrapText="1"/>
    </xf>
    <xf numFmtId="0" fontId="10" fillId="0" borderId="0" xfId="0" applyFont="1" applyFill="1" applyBorder="1" applyAlignment="1">
      <alignment horizontal="left" vertical="center"/>
    </xf>
    <xf numFmtId="0" fontId="15" fillId="0" borderId="56" xfId="0" applyFont="1" applyBorder="1" applyAlignment="1">
      <alignment horizontal="center" vertical="center" wrapText="1"/>
    </xf>
    <xf numFmtId="0" fontId="15" fillId="0" borderId="96" xfId="0" applyFont="1" applyBorder="1" applyAlignment="1">
      <alignment horizontal="center" vertical="center" wrapText="1"/>
    </xf>
    <xf numFmtId="0" fontId="1" fillId="0" borderId="53" xfId="0" applyFont="1" applyBorder="1"/>
    <xf numFmtId="0" fontId="15" fillId="0" borderId="61" xfId="0" applyFont="1" applyBorder="1" applyAlignment="1">
      <alignment horizontal="left" vertical="center" wrapText="1"/>
    </xf>
    <xf numFmtId="0" fontId="15" fillId="0" borderId="62" xfId="0" applyFont="1" applyBorder="1" applyAlignment="1">
      <alignment horizontal="center" vertical="center" wrapText="1"/>
    </xf>
    <xf numFmtId="0" fontId="15" fillId="0" borderId="93" xfId="0" applyFont="1" applyBorder="1" applyAlignment="1">
      <alignment horizontal="center" vertical="center" wrapText="1"/>
    </xf>
    <xf numFmtId="0" fontId="15" fillId="0" borderId="101" xfId="0" applyFont="1" applyBorder="1" applyAlignment="1">
      <alignment horizontal="center" vertical="center" wrapText="1"/>
    </xf>
    <xf numFmtId="0" fontId="0" fillId="0" borderId="4" xfId="0" applyBorder="1"/>
    <xf numFmtId="0" fontId="0" fillId="0" borderId="103" xfId="0" applyBorder="1"/>
    <xf numFmtId="0" fontId="0" fillId="0" borderId="2" xfId="0" applyBorder="1"/>
    <xf numFmtId="0" fontId="0" fillId="0" borderId="10" xfId="0" applyBorder="1"/>
    <xf numFmtId="0" fontId="0" fillId="0" borderId="104" xfId="0" applyBorder="1"/>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0" fontId="16" fillId="0" borderId="1" xfId="0" applyFont="1" applyBorder="1" applyAlignment="1">
      <alignment wrapText="1"/>
    </xf>
    <xf numFmtId="165" fontId="16" fillId="0" borderId="1" xfId="0" applyNumberFormat="1" applyFont="1" applyBorder="1" applyAlignment="1">
      <alignment horizontal="center" vertical="center"/>
    </xf>
    <xf numFmtId="0" fontId="0" fillId="7" borderId="1" xfId="0" applyFill="1" applyBorder="1" applyAlignment="1">
      <alignment horizontal="center" vertical="center"/>
    </xf>
    <xf numFmtId="165" fontId="17" fillId="0" borderId="1" xfId="0" applyNumberFormat="1" applyFont="1" applyBorder="1" applyAlignment="1">
      <alignment horizontal="center" vertical="center"/>
    </xf>
    <xf numFmtId="165" fontId="0" fillId="7" borderId="1" xfId="0" applyNumberFormat="1" applyFill="1" applyBorder="1" applyAlignment="1">
      <alignment horizontal="center" vertical="center"/>
    </xf>
    <xf numFmtId="0" fontId="1" fillId="0" borderId="1" xfId="0" applyFont="1" applyBorder="1" applyAlignment="1">
      <alignment wrapText="1"/>
    </xf>
    <xf numFmtId="0" fontId="18" fillId="0" borderId="1" xfId="0" applyFont="1" applyBorder="1" applyAlignment="1">
      <alignment wrapText="1"/>
    </xf>
    <xf numFmtId="165" fontId="18" fillId="0" borderId="1" xfId="0" applyNumberFormat="1" applyFont="1" applyBorder="1" applyAlignment="1">
      <alignment horizontal="center" vertical="center"/>
    </xf>
    <xf numFmtId="0" fontId="18" fillId="7" borderId="1" xfId="0" applyFont="1" applyFill="1" applyBorder="1" applyAlignment="1">
      <alignment horizontal="center" vertical="center"/>
    </xf>
    <xf numFmtId="165" fontId="19" fillId="0" borderId="1" xfId="0" applyNumberFormat="1" applyFont="1" applyBorder="1" applyAlignment="1">
      <alignment horizontal="center" vertical="center"/>
    </xf>
    <xf numFmtId="165" fontId="18" fillId="7" borderId="1" xfId="0" applyNumberFormat="1" applyFont="1" applyFill="1" applyBorder="1" applyAlignment="1">
      <alignment horizontal="center" vertical="center"/>
    </xf>
    <xf numFmtId="0" fontId="19" fillId="0" borderId="1" xfId="0" applyFont="1" applyBorder="1" applyAlignment="1">
      <alignment wrapText="1"/>
    </xf>
    <xf numFmtId="0" fontId="20" fillId="0" borderId="1" xfId="0" applyFont="1" applyBorder="1" applyAlignment="1">
      <alignment wrapText="1"/>
    </xf>
    <xf numFmtId="165" fontId="20" fillId="0" borderId="1" xfId="0" applyNumberFormat="1" applyFont="1" applyBorder="1" applyAlignment="1">
      <alignment horizontal="center" vertical="center"/>
    </xf>
    <xf numFmtId="165" fontId="21" fillId="0" borderId="1"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xf>
    <xf numFmtId="0" fontId="0" fillId="0" borderId="0" xfId="0" applyAlignment="1">
      <alignment horizontal="left" vertical="top"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1" fillId="0" borderId="12" xfId="0" applyFont="1" applyBorder="1" applyAlignment="1">
      <alignment horizontal="left"/>
    </xf>
    <xf numFmtId="0" fontId="1" fillId="0" borderId="14" xfId="0" applyFont="1" applyBorder="1" applyAlignment="1">
      <alignment horizontal="left"/>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5" borderId="29" xfId="0" applyFont="1" applyFill="1" applyBorder="1" applyAlignment="1">
      <alignment horizontal="center"/>
    </xf>
    <xf numFmtId="0" fontId="1" fillId="5" borderId="28" xfId="0" applyFont="1" applyFill="1" applyBorder="1" applyAlignment="1">
      <alignment horizontal="center"/>
    </xf>
    <xf numFmtId="0" fontId="1" fillId="5" borderId="30" xfId="0" applyFont="1" applyFill="1" applyBorder="1" applyAlignment="1">
      <alignment horizontal="center"/>
    </xf>
    <xf numFmtId="166" fontId="1" fillId="5" borderId="29" xfId="0" applyNumberFormat="1" applyFont="1" applyFill="1" applyBorder="1" applyAlignment="1">
      <alignment horizontal="center"/>
    </xf>
    <xf numFmtId="166" fontId="1" fillId="5" borderId="28" xfId="0" applyNumberFormat="1" applyFont="1" applyFill="1" applyBorder="1" applyAlignment="1">
      <alignment horizontal="center"/>
    </xf>
    <xf numFmtId="166" fontId="1" fillId="5" borderId="30" xfId="0" applyNumberFormat="1" applyFont="1" applyFill="1" applyBorder="1" applyAlignment="1">
      <alignment horizontal="center"/>
    </xf>
    <xf numFmtId="0" fontId="1" fillId="0" borderId="29"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27" xfId="0" applyFont="1" applyBorder="1" applyAlignment="1">
      <alignment horizontal="center"/>
    </xf>
    <xf numFmtId="0" fontId="1" fillId="4" borderId="27" xfId="0" applyFont="1" applyFill="1" applyBorder="1" applyAlignment="1">
      <alignment horizontal="center"/>
    </xf>
    <xf numFmtId="0" fontId="1" fillId="4" borderId="28" xfId="0" applyFont="1" applyFill="1" applyBorder="1" applyAlignment="1">
      <alignment horizontal="center"/>
    </xf>
    <xf numFmtId="0" fontId="1" fillId="0" borderId="15" xfId="0" applyFont="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71" xfId="0" applyBorder="1" applyAlignment="1">
      <alignment horizontal="left" wrapText="1"/>
    </xf>
    <xf numFmtId="0" fontId="0" fillId="0" borderId="75" xfId="0" applyBorder="1" applyAlignment="1">
      <alignment horizontal="left" wrapText="1"/>
    </xf>
    <xf numFmtId="0" fontId="10" fillId="0" borderId="8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9" xfId="0" applyFont="1" applyBorder="1" applyAlignment="1">
      <alignment horizontal="left" vertical="top" wrapText="1"/>
    </xf>
    <xf numFmtId="0" fontId="10" fillId="0" borderId="70" xfId="0" applyFont="1" applyBorder="1" applyAlignment="1">
      <alignment horizontal="left" vertical="top" wrapText="1"/>
    </xf>
    <xf numFmtId="0" fontId="0" fillId="0" borderId="94" xfId="0" applyBorder="1" applyAlignment="1">
      <alignment horizontal="left" wrapText="1"/>
    </xf>
    <xf numFmtId="0" fontId="0" fillId="0" borderId="54" xfId="0" applyBorder="1" applyAlignment="1">
      <alignment horizontal="left" wrapText="1"/>
    </xf>
    <xf numFmtId="0" fontId="10" fillId="0" borderId="86"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23"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 fillId="0" borderId="52" xfId="0" applyFont="1" applyBorder="1" applyAlignment="1">
      <alignment horizontal="left" vertical="top" wrapText="1"/>
    </xf>
    <xf numFmtId="0" fontId="1" fillId="0" borderId="58" xfId="0" applyFont="1" applyBorder="1" applyAlignment="1">
      <alignment horizontal="left" vertical="top" wrapText="1"/>
    </xf>
    <xf numFmtId="0" fontId="15" fillId="0" borderId="67" xfId="0" applyFont="1" applyBorder="1" applyAlignment="1">
      <alignment horizontal="left" vertical="center" wrapText="1"/>
    </xf>
    <xf numFmtId="0" fontId="15" fillId="0" borderId="36" xfId="0" applyFont="1" applyBorder="1" applyAlignment="1">
      <alignment horizontal="left"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cellXfs>
  <cellStyles count="5">
    <cellStyle name="Excel Built-in Explanatory Text" xfId="1" xr:uid="{95DC6FAD-14B5-4345-9404-DD94E5AA2DE8}"/>
    <cellStyle name="Milliers 2" xfId="3" xr:uid="{652638A3-D2D5-4693-A2CA-A5A2B719C610}"/>
    <cellStyle name="Normal" xfId="0" builtinId="0"/>
    <cellStyle name="Normal 2" xfId="2" xr:uid="{A06199AE-7925-4407-974A-B59A0D0FBB0D}"/>
    <cellStyle name="Pourcentage" xfId="4" builtinId="5"/>
  </cellStyles>
  <dxfs count="0"/>
  <tableStyles count="0" defaultTableStyle="TableStyleMedium2" defaultPivotStyle="PivotStyleLight16"/>
  <colors>
    <mruColors>
      <color rgb="FF376092"/>
      <color rgb="FF4F81BD"/>
      <color rgb="FFC0504D"/>
      <color rgb="FF4BACC6"/>
      <color rgb="FF8064A2"/>
      <color rgb="FF9BBB59"/>
      <color rgb="FFF79646"/>
      <color rgb="FF95B3D7"/>
      <color rgb="FFB9CDE5"/>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3450688600315"/>
          <c:y val="0.10061992419054304"/>
          <c:w val="0.8549576077974399"/>
          <c:h val="0.59523120643865934"/>
        </c:manualLayout>
      </c:layout>
      <c:barChart>
        <c:barDir val="col"/>
        <c:grouping val="stacked"/>
        <c:varyColors val="0"/>
        <c:ser>
          <c:idx val="0"/>
          <c:order val="0"/>
          <c:tx>
            <c:strRef>
              <c:f>Graph3!$C$4</c:f>
              <c:strCache>
                <c:ptCount val="1"/>
                <c:pt idx="0">
                  <c:v>1/2 taux d'entrée</c:v>
                </c:pt>
              </c:strCache>
            </c:strRef>
          </c:tx>
          <c:spPr>
            <a:solidFill>
              <a:srgbClr val="4F81BD"/>
            </a:solidFill>
            <a:ln>
              <a:noFill/>
            </a:ln>
            <a:effectLst/>
          </c:spPr>
          <c:invertIfNegative val="0"/>
          <c:dLbls>
            <c:dLbl>
              <c:idx val="0"/>
              <c:tx>
                <c:rich>
                  <a:bodyPr/>
                  <a:lstStyle/>
                  <a:p>
                    <a:r>
                      <a:rPr lang="en-US"/>
                      <a:t>28,3%</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58C-43EB-B94A-3DFA3B295936}"/>
                </c:ext>
              </c:extLst>
            </c:dLbl>
            <c:numFmt formatCode="0.0%" sourceLinked="0"/>
            <c:spPr>
              <a:solidFill>
                <a:sysClr val="window" lastClr="FFFFFF"/>
              </a:solidFill>
              <a:ln>
                <a:noFill/>
              </a:ln>
              <a:effectLst/>
            </c:spPr>
            <c:txPr>
              <a:bodyPr rot="0" spcFirstLastPara="1" vertOverflow="ellipsis" vert="horz" wrap="square" anchor="ctr" anchorCtr="1"/>
              <a:lstStyle/>
              <a:p>
                <a:pPr>
                  <a:defRPr sz="1000" b="0" i="1" u="none" strike="noStrike" kern="1200" baseline="0">
                    <a:solidFill>
                      <a:srgbClr val="4F81BD"/>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Graph3!$B$5:$B$9</c:f>
              <c:strCache>
                <c:ptCount val="5"/>
                <c:pt idx="0">
                  <c:v>Ensemble des élus</c:v>
                </c:pt>
                <c:pt idx="1">
                  <c:v>Maires</c:v>
                </c:pt>
                <c:pt idx="2">
                  <c:v>Adjoints aux maire</c:v>
                </c:pt>
                <c:pt idx="3">
                  <c:v>CM indemnisés</c:v>
                </c:pt>
                <c:pt idx="4">
                  <c:v>CM non indemnisés</c:v>
                </c:pt>
              </c:strCache>
            </c:strRef>
          </c:cat>
          <c:val>
            <c:numRef>
              <c:f>Graph3!$C$5:$C$9</c:f>
              <c:numCache>
                <c:formatCode>0.0%</c:formatCode>
                <c:ptCount val="5"/>
                <c:pt idx="0">
                  <c:v>0.28253576187631019</c:v>
                </c:pt>
                <c:pt idx="1">
                  <c:v>0.19296002993078507</c:v>
                </c:pt>
                <c:pt idx="2">
                  <c:v>0.29591394459986603</c:v>
                </c:pt>
                <c:pt idx="3">
                  <c:v>0.41867670508447208</c:v>
                </c:pt>
                <c:pt idx="4">
                  <c:v>0.36205035734498597</c:v>
                </c:pt>
              </c:numCache>
            </c:numRef>
          </c:val>
          <c:extLst>
            <c:ext xmlns:c16="http://schemas.microsoft.com/office/drawing/2014/chart" uri="{C3380CC4-5D6E-409C-BE32-E72D297353CC}">
              <c16:uniqueId val="{00000001-E58C-43EB-B94A-3DFA3B295936}"/>
            </c:ext>
          </c:extLst>
        </c:ser>
        <c:ser>
          <c:idx val="1"/>
          <c:order val="1"/>
          <c:tx>
            <c:strRef>
              <c:f>Graph3!$D$4</c:f>
              <c:strCache>
                <c:ptCount val="1"/>
                <c:pt idx="0">
                  <c:v>1/2 taux de sortie</c:v>
                </c:pt>
              </c:strCache>
            </c:strRef>
          </c:tx>
          <c:spPr>
            <a:solidFill>
              <a:srgbClr val="C0504D"/>
            </a:solidFill>
            <a:ln>
              <a:noFill/>
            </a:ln>
            <a:effectLst/>
          </c:spPr>
          <c:invertIfNegative val="0"/>
          <c:dLbls>
            <c:numFmt formatCode="0.0%" sourceLinked="0"/>
            <c:spPr>
              <a:solidFill>
                <a:sysClr val="window" lastClr="FFFFFF"/>
              </a:solidFill>
              <a:ln>
                <a:noFill/>
              </a:ln>
              <a:effectLst/>
            </c:spPr>
            <c:txPr>
              <a:bodyPr rot="0" spcFirstLastPara="1" vertOverflow="ellipsis" vert="horz" wrap="square" anchor="ctr" anchorCtr="1"/>
              <a:lstStyle/>
              <a:p>
                <a:pPr>
                  <a:defRPr sz="1000" b="0" i="1" u="none" strike="noStrike" kern="1200" baseline="0">
                    <a:solidFill>
                      <a:srgbClr val="C0504D"/>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Graph3!$B$5:$B$9</c:f>
              <c:strCache>
                <c:ptCount val="5"/>
                <c:pt idx="0">
                  <c:v>Ensemble des élus</c:v>
                </c:pt>
                <c:pt idx="1">
                  <c:v>Maires</c:v>
                </c:pt>
                <c:pt idx="2">
                  <c:v>Adjoints aux maire</c:v>
                </c:pt>
                <c:pt idx="3">
                  <c:v>CM indemnisés</c:v>
                </c:pt>
                <c:pt idx="4">
                  <c:v>CM non indemnisés</c:v>
                </c:pt>
              </c:strCache>
            </c:strRef>
          </c:cat>
          <c:val>
            <c:numRef>
              <c:f>Graph3!$D$5:$D$9</c:f>
              <c:numCache>
                <c:formatCode>0.0%</c:formatCode>
                <c:ptCount val="5"/>
                <c:pt idx="0">
                  <c:v>0.27644379433859118</c:v>
                </c:pt>
                <c:pt idx="1">
                  <c:v>0.19979270820631631</c:v>
                </c:pt>
                <c:pt idx="2">
                  <c:v>0.29782780526362013</c:v>
                </c:pt>
                <c:pt idx="3">
                  <c:v>0.38692748091603052</c:v>
                </c:pt>
                <c:pt idx="4">
                  <c:v>0.3615711757402858</c:v>
                </c:pt>
              </c:numCache>
            </c:numRef>
          </c:val>
          <c:extLst>
            <c:ext xmlns:c16="http://schemas.microsoft.com/office/drawing/2014/chart" uri="{C3380CC4-5D6E-409C-BE32-E72D297353CC}">
              <c16:uniqueId val="{00000002-E58C-43EB-B94A-3DFA3B295936}"/>
            </c:ext>
          </c:extLst>
        </c:ser>
        <c:dLbls>
          <c:dLblPos val="inBase"/>
          <c:showLegendKey val="0"/>
          <c:showVal val="1"/>
          <c:showCatName val="0"/>
          <c:showSerName val="0"/>
          <c:showPercent val="0"/>
          <c:showBubbleSize val="0"/>
        </c:dLbls>
        <c:gapWidth val="100"/>
        <c:overlap val="100"/>
        <c:axId val="847070376"/>
        <c:axId val="847073256"/>
      </c:barChart>
      <c:catAx>
        <c:axId val="84707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847073256"/>
        <c:crosses val="autoZero"/>
        <c:auto val="1"/>
        <c:lblAlgn val="ctr"/>
        <c:lblOffset val="100"/>
        <c:noMultiLvlLbl val="0"/>
      </c:catAx>
      <c:valAx>
        <c:axId val="84707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847070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3450688600315"/>
          <c:y val="0.10061992419054304"/>
          <c:w val="0.8549576077974399"/>
          <c:h val="0.39068202993292361"/>
        </c:manualLayout>
      </c:layout>
      <c:barChart>
        <c:barDir val="col"/>
        <c:grouping val="stacked"/>
        <c:varyColors val="0"/>
        <c:ser>
          <c:idx val="2"/>
          <c:order val="0"/>
          <c:tx>
            <c:strRef>
              <c:f>Graph3!$B$32</c:f>
              <c:strCache>
                <c:ptCount val="1"/>
                <c:pt idx="0">
                  <c:v>1/2 taux d'entrée</c:v>
                </c:pt>
              </c:strCache>
            </c:strRef>
          </c:tx>
          <c:spPr>
            <a:solidFill>
              <a:srgbClr val="4F81BD"/>
            </a:solidFill>
            <a:ln>
              <a:noFill/>
            </a:ln>
            <a:effectLst/>
          </c:spPr>
          <c:invertIfNegative val="0"/>
          <c:dLbls>
            <c:dLbl>
              <c:idx val="3"/>
              <c:layout>
                <c:manualLayout>
                  <c:x val="-4.4931624082548605E-17"/>
                  <c:y val="9.26933259980057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9-46A2-A997-959C823E11FF}"/>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rgbClr val="4F81BD"/>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Graph3!$C$30:$L$31</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Ensemble</c:v>
                  </c:pt>
                  <c:pt idx="2">
                    <c:v>Maires</c:v>
                  </c:pt>
                  <c:pt idx="4">
                    <c:v>Adjoints
aux maires</c:v>
                  </c:pt>
                  <c:pt idx="6">
                    <c:v>CM
indemnisés</c:v>
                  </c:pt>
                  <c:pt idx="8">
                    <c:v>CM
non indemnisés</c:v>
                  </c:pt>
                </c:lvl>
              </c:multiLvlStrCache>
            </c:multiLvlStrRef>
          </c:cat>
          <c:val>
            <c:numRef>
              <c:f>Graph3!$C$32:$L$32</c:f>
              <c:numCache>
                <c:formatCode>0.0%</c:formatCode>
                <c:ptCount val="10"/>
                <c:pt idx="0">
                  <c:v>0.3251798988703391</c:v>
                </c:pt>
                <c:pt idx="1">
                  <c:v>0.25233584220088245</c:v>
                </c:pt>
                <c:pt idx="2">
                  <c:v>0.24884052800570816</c:v>
                </c:pt>
                <c:pt idx="3">
                  <c:v>0.18112437660571257</c:v>
                </c:pt>
                <c:pt idx="4">
                  <c:v>0.31042974669841955</c:v>
                </c:pt>
                <c:pt idx="5">
                  <c:v>0.28760609627656281</c:v>
                </c:pt>
                <c:pt idx="6">
                  <c:v>0.42259465863652068</c:v>
                </c:pt>
                <c:pt idx="7">
                  <c:v>0.41596667349586836</c:v>
                </c:pt>
                <c:pt idx="8">
                  <c:v>0.38708807798481709</c:v>
                </c:pt>
                <c:pt idx="9">
                  <c:v>0.34091708939103421</c:v>
                </c:pt>
              </c:numCache>
            </c:numRef>
          </c:val>
          <c:extLst>
            <c:ext xmlns:c16="http://schemas.microsoft.com/office/drawing/2014/chart" uri="{C3380CC4-5D6E-409C-BE32-E72D297353CC}">
              <c16:uniqueId val="{00000001-CE89-46A2-A997-959C823E11FF}"/>
            </c:ext>
          </c:extLst>
        </c:ser>
        <c:ser>
          <c:idx val="3"/>
          <c:order val="1"/>
          <c:tx>
            <c:strRef>
              <c:f>Graph3!$B$33</c:f>
              <c:strCache>
                <c:ptCount val="1"/>
                <c:pt idx="0">
                  <c:v>1/2 taux de sortie</c:v>
                </c:pt>
              </c:strCache>
            </c:strRef>
          </c:tx>
          <c:spPr>
            <a:solidFill>
              <a:srgbClr val="C0504D"/>
            </a:solidFill>
            <a:ln>
              <a:noFill/>
            </a:ln>
            <a:effectLst/>
          </c:spPr>
          <c:invertIfNegative val="0"/>
          <c:dLbls>
            <c:dLbl>
              <c:idx val="3"/>
              <c:layout>
                <c:manualLayout>
                  <c:x val="-4.9016883421641368E-3"/>
                  <c:y val="-1.4688993570127278E-3"/>
                </c:manualLayout>
              </c:layout>
              <c:spPr>
                <a:solidFill>
                  <a:schemeClr val="bg1"/>
                </a:solidFill>
                <a:ln>
                  <a:noFill/>
                </a:ln>
                <a:effectLst/>
              </c:spPr>
              <c:txPr>
                <a:bodyPr rot="0" spcFirstLastPara="1" vertOverflow="ellipsis" vert="horz" wrap="square" lIns="38100" tIns="19050" rIns="38100" bIns="19050" anchor="ctr" anchorCtr="1">
                  <a:noAutofit/>
                </a:bodyPr>
                <a:lstStyle/>
                <a:p>
                  <a:pPr>
                    <a:defRPr sz="1000" b="0" i="1" u="none" strike="noStrike" kern="1200" baseline="0">
                      <a:solidFill>
                        <a:srgbClr val="C0504D"/>
                      </a:solidFill>
                      <a:latin typeface="+mn-lt"/>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manualLayout>
                      <c:w val="7.5620700408808528E-2"/>
                      <c:h val="5.3297115153182271E-2"/>
                    </c:manualLayout>
                  </c15:layout>
                </c:ext>
                <c:ext xmlns:c16="http://schemas.microsoft.com/office/drawing/2014/chart" uri="{C3380CC4-5D6E-409C-BE32-E72D297353CC}">
                  <c16:uniqueId val="{00000002-CE89-46A2-A997-959C823E11FF}"/>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000" b="0" i="1" u="none" strike="noStrike" kern="1200" baseline="0">
                    <a:solidFill>
                      <a:srgbClr val="C0504D"/>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Graph3!$C$30:$L$31</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Ensemble</c:v>
                  </c:pt>
                  <c:pt idx="2">
                    <c:v>Maires</c:v>
                  </c:pt>
                  <c:pt idx="4">
                    <c:v>Adjoints
aux maires</c:v>
                  </c:pt>
                  <c:pt idx="6">
                    <c:v>CM
indemnisés</c:v>
                  </c:pt>
                  <c:pt idx="8">
                    <c:v>CM
non indemnisés</c:v>
                  </c:pt>
                </c:lvl>
              </c:multiLvlStrCache>
            </c:multiLvlStrRef>
          </c:cat>
          <c:val>
            <c:numRef>
              <c:f>Graph3!$C$33:$L$33</c:f>
              <c:numCache>
                <c:formatCode>0.0%</c:formatCode>
                <c:ptCount val="10"/>
                <c:pt idx="0">
                  <c:v>0.30969183658065835</c:v>
                </c:pt>
                <c:pt idx="1">
                  <c:v>0.2550514598502166</c:v>
                </c:pt>
                <c:pt idx="2">
                  <c:v>0.22085646312450435</c:v>
                </c:pt>
                <c:pt idx="3">
                  <c:v>0.19596541786743515</c:v>
                </c:pt>
                <c:pt idx="4">
                  <c:v>0.30257038978608269</c:v>
                </c:pt>
                <c:pt idx="5">
                  <c:v>0.29531613827691205</c:v>
                </c:pt>
                <c:pt idx="6">
                  <c:v>0.39183222958057395</c:v>
                </c:pt>
                <c:pt idx="7">
                  <c:v>0.38356358819076458</c:v>
                </c:pt>
                <c:pt idx="8">
                  <c:v>0.37961139002797684</c:v>
                </c:pt>
                <c:pt idx="9">
                  <c:v>0.3479183948117941</c:v>
                </c:pt>
              </c:numCache>
            </c:numRef>
          </c:val>
          <c:extLst>
            <c:ext xmlns:c16="http://schemas.microsoft.com/office/drawing/2014/chart" uri="{C3380CC4-5D6E-409C-BE32-E72D297353CC}">
              <c16:uniqueId val="{00000003-CE89-46A2-A997-959C823E11FF}"/>
            </c:ext>
          </c:extLst>
        </c:ser>
        <c:dLbls>
          <c:dLblPos val="inBase"/>
          <c:showLegendKey val="0"/>
          <c:showVal val="1"/>
          <c:showCatName val="0"/>
          <c:showSerName val="0"/>
          <c:showPercent val="0"/>
          <c:showBubbleSize val="0"/>
        </c:dLbls>
        <c:gapWidth val="100"/>
        <c:overlap val="100"/>
        <c:axId val="847070376"/>
        <c:axId val="847073256"/>
      </c:barChart>
      <c:catAx>
        <c:axId val="84707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847073256"/>
        <c:crosses val="autoZero"/>
        <c:auto val="1"/>
        <c:lblAlgn val="ctr"/>
        <c:lblOffset val="100"/>
        <c:noMultiLvlLbl val="0"/>
      </c:catAx>
      <c:valAx>
        <c:axId val="84707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847070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Graph4!$C$6</c:f>
              <c:strCache>
                <c:ptCount val="1"/>
                <c:pt idx="0">
                  <c:v>Maires</c:v>
                </c:pt>
              </c:strCache>
            </c:strRef>
          </c:tx>
          <c:spPr>
            <a:solidFill>
              <a:srgbClr val="B9CDE5"/>
            </a:solidFill>
            <a:ln>
              <a:noFill/>
            </a:ln>
            <a:effectLst/>
          </c:spPr>
          <c:invertIfNegative val="0"/>
          <c:cat>
            <c:strRef>
              <c:f>Graph4!$B$7:$B$84</c:f>
              <c:strCache>
                <c:ptCount val="78"/>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 et +</c:v>
                </c:pt>
              </c:strCache>
            </c:strRef>
          </c:cat>
          <c:val>
            <c:numRef>
              <c:f>Graph4!$C$7:$C$84</c:f>
              <c:numCache>
                <c:formatCode>General</c:formatCode>
                <c:ptCount val="78"/>
                <c:pt idx="0">
                  <c:v>-1</c:v>
                </c:pt>
                <c:pt idx="1">
                  <c:v>-1</c:v>
                </c:pt>
                <c:pt idx="2">
                  <c:v>-3</c:v>
                </c:pt>
                <c:pt idx="3">
                  <c:v>-2</c:v>
                </c:pt>
                <c:pt idx="4">
                  <c:v>-2</c:v>
                </c:pt>
                <c:pt idx="5">
                  <c:v>-4</c:v>
                </c:pt>
                <c:pt idx="6">
                  <c:v>-3</c:v>
                </c:pt>
                <c:pt idx="7">
                  <c:v>-10</c:v>
                </c:pt>
                <c:pt idx="8">
                  <c:v>-15</c:v>
                </c:pt>
                <c:pt idx="9">
                  <c:v>-27</c:v>
                </c:pt>
                <c:pt idx="10">
                  <c:v>-29</c:v>
                </c:pt>
                <c:pt idx="11">
                  <c:v>-35</c:v>
                </c:pt>
                <c:pt idx="12">
                  <c:v>-37</c:v>
                </c:pt>
                <c:pt idx="13">
                  <c:v>-52</c:v>
                </c:pt>
                <c:pt idx="14">
                  <c:v>-44</c:v>
                </c:pt>
                <c:pt idx="15">
                  <c:v>-62</c:v>
                </c:pt>
                <c:pt idx="16">
                  <c:v>-77</c:v>
                </c:pt>
                <c:pt idx="17">
                  <c:v>-109</c:v>
                </c:pt>
                <c:pt idx="18">
                  <c:v>-107</c:v>
                </c:pt>
                <c:pt idx="19">
                  <c:v>-149</c:v>
                </c:pt>
                <c:pt idx="20">
                  <c:v>-144</c:v>
                </c:pt>
                <c:pt idx="21">
                  <c:v>-190</c:v>
                </c:pt>
                <c:pt idx="22">
                  <c:v>-183</c:v>
                </c:pt>
                <c:pt idx="23">
                  <c:v>-219</c:v>
                </c:pt>
                <c:pt idx="24">
                  <c:v>-258</c:v>
                </c:pt>
                <c:pt idx="25">
                  <c:v>-290</c:v>
                </c:pt>
                <c:pt idx="26">
                  <c:v>-378</c:v>
                </c:pt>
                <c:pt idx="27">
                  <c:v>-378</c:v>
                </c:pt>
                <c:pt idx="28">
                  <c:v>-466</c:v>
                </c:pt>
                <c:pt idx="29">
                  <c:v>-511</c:v>
                </c:pt>
                <c:pt idx="30">
                  <c:v>-530</c:v>
                </c:pt>
                <c:pt idx="31">
                  <c:v>-546</c:v>
                </c:pt>
                <c:pt idx="32">
                  <c:v>-535</c:v>
                </c:pt>
                <c:pt idx="33">
                  <c:v>-578</c:v>
                </c:pt>
                <c:pt idx="34">
                  <c:v>-563</c:v>
                </c:pt>
                <c:pt idx="35">
                  <c:v>-605</c:v>
                </c:pt>
                <c:pt idx="36">
                  <c:v>-685</c:v>
                </c:pt>
                <c:pt idx="37">
                  <c:v>-684</c:v>
                </c:pt>
                <c:pt idx="38">
                  <c:v>-759</c:v>
                </c:pt>
                <c:pt idx="39">
                  <c:v>-816</c:v>
                </c:pt>
                <c:pt idx="40">
                  <c:v>-922</c:v>
                </c:pt>
                <c:pt idx="41">
                  <c:v>-982</c:v>
                </c:pt>
                <c:pt idx="42">
                  <c:v>-1047</c:v>
                </c:pt>
                <c:pt idx="43">
                  <c:v>-1083</c:v>
                </c:pt>
                <c:pt idx="44">
                  <c:v>-1113</c:v>
                </c:pt>
                <c:pt idx="45">
                  <c:v>-1070</c:v>
                </c:pt>
                <c:pt idx="46">
                  <c:v>-1117</c:v>
                </c:pt>
                <c:pt idx="47">
                  <c:v>-1089</c:v>
                </c:pt>
                <c:pt idx="48">
                  <c:v>-1087</c:v>
                </c:pt>
                <c:pt idx="49">
                  <c:v>-1026</c:v>
                </c:pt>
                <c:pt idx="50">
                  <c:v>-951</c:v>
                </c:pt>
                <c:pt idx="51">
                  <c:v>-873</c:v>
                </c:pt>
                <c:pt idx="52">
                  <c:v>-830</c:v>
                </c:pt>
                <c:pt idx="53">
                  <c:v>-799</c:v>
                </c:pt>
                <c:pt idx="54">
                  <c:v>-726</c:v>
                </c:pt>
                <c:pt idx="55">
                  <c:v>-569</c:v>
                </c:pt>
                <c:pt idx="56">
                  <c:v>-335</c:v>
                </c:pt>
                <c:pt idx="57">
                  <c:v>-220</c:v>
                </c:pt>
                <c:pt idx="58">
                  <c:v>-174</c:v>
                </c:pt>
                <c:pt idx="59">
                  <c:v>-116</c:v>
                </c:pt>
                <c:pt idx="60">
                  <c:v>-80</c:v>
                </c:pt>
                <c:pt idx="61">
                  <c:v>-51</c:v>
                </c:pt>
                <c:pt idx="62">
                  <c:v>-30</c:v>
                </c:pt>
                <c:pt idx="63">
                  <c:v>-31</c:v>
                </c:pt>
                <c:pt idx="64">
                  <c:v>-24</c:v>
                </c:pt>
                <c:pt idx="65">
                  <c:v>-11</c:v>
                </c:pt>
                <c:pt idx="66">
                  <c:v>-10</c:v>
                </c:pt>
                <c:pt idx="67">
                  <c:v>-6</c:v>
                </c:pt>
                <c:pt idx="68">
                  <c:v>-2</c:v>
                </c:pt>
                <c:pt idx="69">
                  <c:v>-3</c:v>
                </c:pt>
                <c:pt idx="70">
                  <c:v>-3</c:v>
                </c:pt>
                <c:pt idx="71">
                  <c:v>0</c:v>
                </c:pt>
                <c:pt idx="72">
                  <c:v>-1</c:v>
                </c:pt>
                <c:pt idx="73">
                  <c:v>0</c:v>
                </c:pt>
                <c:pt idx="74">
                  <c:v>0</c:v>
                </c:pt>
                <c:pt idx="75">
                  <c:v>0</c:v>
                </c:pt>
                <c:pt idx="76">
                  <c:v>0</c:v>
                </c:pt>
                <c:pt idx="77">
                  <c:v>0</c:v>
                </c:pt>
              </c:numCache>
            </c:numRef>
          </c:val>
          <c:extLst>
            <c:ext xmlns:c16="http://schemas.microsoft.com/office/drawing/2014/chart" uri="{C3380CC4-5D6E-409C-BE32-E72D297353CC}">
              <c16:uniqueId val="{00000000-D6D3-4F1B-A64E-397C64D6154E}"/>
            </c:ext>
          </c:extLst>
        </c:ser>
        <c:ser>
          <c:idx val="1"/>
          <c:order val="1"/>
          <c:tx>
            <c:strRef>
              <c:f>Graph4!$D$6</c:f>
              <c:strCache>
                <c:ptCount val="1"/>
                <c:pt idx="0">
                  <c:v>Adjoints</c:v>
                </c:pt>
              </c:strCache>
            </c:strRef>
          </c:tx>
          <c:spPr>
            <a:solidFill>
              <a:srgbClr val="95B3D7"/>
            </a:solidFill>
            <a:ln>
              <a:noFill/>
            </a:ln>
            <a:effectLst/>
          </c:spPr>
          <c:invertIfNegative val="0"/>
          <c:cat>
            <c:strRef>
              <c:f>Graph4!$B$7:$B$84</c:f>
              <c:strCache>
                <c:ptCount val="78"/>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 et +</c:v>
                </c:pt>
              </c:strCache>
            </c:strRef>
          </c:cat>
          <c:val>
            <c:numRef>
              <c:f>Graph4!$D$7:$D$84</c:f>
              <c:numCache>
                <c:formatCode>General</c:formatCode>
                <c:ptCount val="78"/>
                <c:pt idx="0">
                  <c:v>-8</c:v>
                </c:pt>
                <c:pt idx="1">
                  <c:v>-8</c:v>
                </c:pt>
                <c:pt idx="2">
                  <c:v>-13</c:v>
                </c:pt>
                <c:pt idx="3">
                  <c:v>-18</c:v>
                </c:pt>
                <c:pt idx="4">
                  <c:v>-27</c:v>
                </c:pt>
                <c:pt idx="5">
                  <c:v>-30</c:v>
                </c:pt>
                <c:pt idx="6">
                  <c:v>-56</c:v>
                </c:pt>
                <c:pt idx="7">
                  <c:v>-86</c:v>
                </c:pt>
                <c:pt idx="8">
                  <c:v>-103</c:v>
                </c:pt>
                <c:pt idx="9">
                  <c:v>-135</c:v>
                </c:pt>
                <c:pt idx="10">
                  <c:v>-154</c:v>
                </c:pt>
                <c:pt idx="11">
                  <c:v>-199</c:v>
                </c:pt>
                <c:pt idx="12">
                  <c:v>-218</c:v>
                </c:pt>
                <c:pt idx="13">
                  <c:v>-318</c:v>
                </c:pt>
                <c:pt idx="14">
                  <c:v>-350</c:v>
                </c:pt>
                <c:pt idx="15">
                  <c:v>-408</c:v>
                </c:pt>
                <c:pt idx="16">
                  <c:v>-459</c:v>
                </c:pt>
                <c:pt idx="17">
                  <c:v>-606</c:v>
                </c:pt>
                <c:pt idx="18">
                  <c:v>-624</c:v>
                </c:pt>
                <c:pt idx="19">
                  <c:v>-697</c:v>
                </c:pt>
                <c:pt idx="20">
                  <c:v>-791</c:v>
                </c:pt>
                <c:pt idx="21">
                  <c:v>-906</c:v>
                </c:pt>
                <c:pt idx="22">
                  <c:v>-932</c:v>
                </c:pt>
                <c:pt idx="23">
                  <c:v>-985</c:v>
                </c:pt>
                <c:pt idx="24">
                  <c:v>-1074</c:v>
                </c:pt>
                <c:pt idx="25">
                  <c:v>-1119</c:v>
                </c:pt>
                <c:pt idx="26">
                  <c:v>-1248</c:v>
                </c:pt>
                <c:pt idx="27">
                  <c:v>-1395</c:v>
                </c:pt>
                <c:pt idx="28">
                  <c:v>-1522</c:v>
                </c:pt>
                <c:pt idx="29">
                  <c:v>-1610</c:v>
                </c:pt>
                <c:pt idx="30">
                  <c:v>-1668</c:v>
                </c:pt>
                <c:pt idx="31">
                  <c:v>-1600</c:v>
                </c:pt>
                <c:pt idx="32">
                  <c:v>-1529</c:v>
                </c:pt>
                <c:pt idx="33">
                  <c:v>-1533</c:v>
                </c:pt>
                <c:pt idx="34">
                  <c:v>-1622</c:v>
                </c:pt>
                <c:pt idx="35">
                  <c:v>-1552</c:v>
                </c:pt>
                <c:pt idx="36">
                  <c:v>-1595</c:v>
                </c:pt>
                <c:pt idx="37">
                  <c:v>-1680</c:v>
                </c:pt>
                <c:pt idx="38">
                  <c:v>-1800</c:v>
                </c:pt>
                <c:pt idx="39">
                  <c:v>-1793</c:v>
                </c:pt>
                <c:pt idx="40">
                  <c:v>-1998</c:v>
                </c:pt>
                <c:pt idx="41">
                  <c:v>-2113</c:v>
                </c:pt>
                <c:pt idx="42">
                  <c:v>-2306</c:v>
                </c:pt>
                <c:pt idx="43">
                  <c:v>-2278</c:v>
                </c:pt>
                <c:pt idx="44">
                  <c:v>-2370</c:v>
                </c:pt>
                <c:pt idx="45">
                  <c:v>-2354</c:v>
                </c:pt>
                <c:pt idx="46">
                  <c:v>-2251</c:v>
                </c:pt>
                <c:pt idx="47">
                  <c:v>-2189</c:v>
                </c:pt>
                <c:pt idx="48">
                  <c:v>-2046</c:v>
                </c:pt>
                <c:pt idx="49">
                  <c:v>-2019</c:v>
                </c:pt>
                <c:pt idx="50">
                  <c:v>-1846</c:v>
                </c:pt>
                <c:pt idx="51">
                  <c:v>-1680</c:v>
                </c:pt>
                <c:pt idx="52">
                  <c:v>-1513</c:v>
                </c:pt>
                <c:pt idx="53">
                  <c:v>-1267</c:v>
                </c:pt>
                <c:pt idx="54">
                  <c:v>-1187</c:v>
                </c:pt>
                <c:pt idx="55">
                  <c:v>-939</c:v>
                </c:pt>
                <c:pt idx="56">
                  <c:v>-545</c:v>
                </c:pt>
                <c:pt idx="57">
                  <c:v>-364</c:v>
                </c:pt>
                <c:pt idx="58">
                  <c:v>-273</c:v>
                </c:pt>
                <c:pt idx="59">
                  <c:v>-200</c:v>
                </c:pt>
                <c:pt idx="60">
                  <c:v>-131</c:v>
                </c:pt>
                <c:pt idx="61">
                  <c:v>-62</c:v>
                </c:pt>
                <c:pt idx="62">
                  <c:v>-59</c:v>
                </c:pt>
                <c:pt idx="63">
                  <c:v>-37</c:v>
                </c:pt>
                <c:pt idx="64">
                  <c:v>-22</c:v>
                </c:pt>
                <c:pt idx="65">
                  <c:v>-14</c:v>
                </c:pt>
                <c:pt idx="66">
                  <c:v>-10</c:v>
                </c:pt>
                <c:pt idx="67">
                  <c:v>-6</c:v>
                </c:pt>
                <c:pt idx="68">
                  <c:v>-4</c:v>
                </c:pt>
                <c:pt idx="69">
                  <c:v>-6</c:v>
                </c:pt>
                <c:pt idx="70">
                  <c:v>-1</c:v>
                </c:pt>
                <c:pt idx="71">
                  <c:v>-2</c:v>
                </c:pt>
                <c:pt idx="72">
                  <c:v>0</c:v>
                </c:pt>
                <c:pt idx="73">
                  <c:v>-1</c:v>
                </c:pt>
                <c:pt idx="74">
                  <c:v>0</c:v>
                </c:pt>
                <c:pt idx="75">
                  <c:v>0</c:v>
                </c:pt>
                <c:pt idx="76">
                  <c:v>0</c:v>
                </c:pt>
                <c:pt idx="77">
                  <c:v>0</c:v>
                </c:pt>
              </c:numCache>
            </c:numRef>
          </c:val>
          <c:extLst>
            <c:ext xmlns:c16="http://schemas.microsoft.com/office/drawing/2014/chart" uri="{C3380CC4-5D6E-409C-BE32-E72D297353CC}">
              <c16:uniqueId val="{00000001-D6D3-4F1B-A64E-397C64D6154E}"/>
            </c:ext>
          </c:extLst>
        </c:ser>
        <c:ser>
          <c:idx val="2"/>
          <c:order val="2"/>
          <c:tx>
            <c:strRef>
              <c:f>Graph4!$E$6</c:f>
              <c:strCache>
                <c:ptCount val="1"/>
                <c:pt idx="0">
                  <c:v>Conseillers
municipaux</c:v>
                </c:pt>
              </c:strCache>
            </c:strRef>
          </c:tx>
          <c:spPr>
            <a:solidFill>
              <a:srgbClr val="376092"/>
            </a:solidFill>
            <a:ln>
              <a:noFill/>
            </a:ln>
            <a:effectLst/>
          </c:spPr>
          <c:invertIfNegative val="0"/>
          <c:cat>
            <c:strRef>
              <c:f>Graph4!$B$7:$B$84</c:f>
              <c:strCache>
                <c:ptCount val="78"/>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 et +</c:v>
                </c:pt>
              </c:strCache>
            </c:strRef>
          </c:cat>
          <c:val>
            <c:numRef>
              <c:f>Graph4!$E$7:$E$84</c:f>
              <c:numCache>
                <c:formatCode>General</c:formatCode>
                <c:ptCount val="78"/>
                <c:pt idx="0">
                  <c:v>-264</c:v>
                </c:pt>
                <c:pt idx="1">
                  <c:v>-418</c:v>
                </c:pt>
                <c:pt idx="2">
                  <c:v>-491</c:v>
                </c:pt>
                <c:pt idx="3">
                  <c:v>-604</c:v>
                </c:pt>
                <c:pt idx="4">
                  <c:v>-711</c:v>
                </c:pt>
                <c:pt idx="5">
                  <c:v>-779</c:v>
                </c:pt>
                <c:pt idx="6">
                  <c:v>-960</c:v>
                </c:pt>
                <c:pt idx="7">
                  <c:v>-1011</c:v>
                </c:pt>
                <c:pt idx="8">
                  <c:v>-1232</c:v>
                </c:pt>
                <c:pt idx="9">
                  <c:v>-1439</c:v>
                </c:pt>
                <c:pt idx="10">
                  <c:v>-1700</c:v>
                </c:pt>
                <c:pt idx="11">
                  <c:v>-1968</c:v>
                </c:pt>
                <c:pt idx="12">
                  <c:v>-2189</c:v>
                </c:pt>
                <c:pt idx="13">
                  <c:v>-2523</c:v>
                </c:pt>
                <c:pt idx="14">
                  <c:v>-2809</c:v>
                </c:pt>
                <c:pt idx="15">
                  <c:v>-3166</c:v>
                </c:pt>
                <c:pt idx="16">
                  <c:v>-3413</c:v>
                </c:pt>
                <c:pt idx="17">
                  <c:v>-3645</c:v>
                </c:pt>
                <c:pt idx="18">
                  <c:v>-3808</c:v>
                </c:pt>
                <c:pt idx="19">
                  <c:v>-4118</c:v>
                </c:pt>
                <c:pt idx="20">
                  <c:v>-4428</c:v>
                </c:pt>
                <c:pt idx="21">
                  <c:v>-4530</c:v>
                </c:pt>
                <c:pt idx="22">
                  <c:v>-4440</c:v>
                </c:pt>
                <c:pt idx="23">
                  <c:v>-4501</c:v>
                </c:pt>
                <c:pt idx="24">
                  <c:v>-4590</c:v>
                </c:pt>
                <c:pt idx="25">
                  <c:v>-4430</c:v>
                </c:pt>
                <c:pt idx="26">
                  <c:v>-4670</c:v>
                </c:pt>
                <c:pt idx="27">
                  <c:v>-4981</c:v>
                </c:pt>
                <c:pt idx="28">
                  <c:v>-5311</c:v>
                </c:pt>
                <c:pt idx="29">
                  <c:v>-5381</c:v>
                </c:pt>
                <c:pt idx="30">
                  <c:v>-5260</c:v>
                </c:pt>
                <c:pt idx="31">
                  <c:v>-4965</c:v>
                </c:pt>
                <c:pt idx="32">
                  <c:v>-4776</c:v>
                </c:pt>
                <c:pt idx="33">
                  <c:v>-4579</c:v>
                </c:pt>
                <c:pt idx="34">
                  <c:v>-4488</c:v>
                </c:pt>
                <c:pt idx="35">
                  <c:v>-4617</c:v>
                </c:pt>
                <c:pt idx="36">
                  <c:v>-4537</c:v>
                </c:pt>
                <c:pt idx="37">
                  <c:v>-4451</c:v>
                </c:pt>
                <c:pt idx="38">
                  <c:v>-4561</c:v>
                </c:pt>
                <c:pt idx="39">
                  <c:v>-4523</c:v>
                </c:pt>
                <c:pt idx="40">
                  <c:v>-4408</c:v>
                </c:pt>
                <c:pt idx="41">
                  <c:v>-4601</c:v>
                </c:pt>
                <c:pt idx="42">
                  <c:v>-4724</c:v>
                </c:pt>
                <c:pt idx="43">
                  <c:v>-4521</c:v>
                </c:pt>
                <c:pt idx="44">
                  <c:v>-4745</c:v>
                </c:pt>
                <c:pt idx="45">
                  <c:v>-4681</c:v>
                </c:pt>
                <c:pt idx="46">
                  <c:v>-4333</c:v>
                </c:pt>
                <c:pt idx="47">
                  <c:v>-3958</c:v>
                </c:pt>
                <c:pt idx="48">
                  <c:v>-3670</c:v>
                </c:pt>
                <c:pt idx="49">
                  <c:v>-3575</c:v>
                </c:pt>
                <c:pt idx="50">
                  <c:v>-3236</c:v>
                </c:pt>
                <c:pt idx="51">
                  <c:v>-2869</c:v>
                </c:pt>
                <c:pt idx="52">
                  <c:v>-2670</c:v>
                </c:pt>
                <c:pt idx="53">
                  <c:v>-2399</c:v>
                </c:pt>
                <c:pt idx="54">
                  <c:v>-2215</c:v>
                </c:pt>
                <c:pt idx="55">
                  <c:v>-1799</c:v>
                </c:pt>
                <c:pt idx="56">
                  <c:v>-1102</c:v>
                </c:pt>
                <c:pt idx="57">
                  <c:v>-841</c:v>
                </c:pt>
                <c:pt idx="58">
                  <c:v>-676</c:v>
                </c:pt>
                <c:pt idx="59">
                  <c:v>-501</c:v>
                </c:pt>
                <c:pt idx="60">
                  <c:v>-369</c:v>
                </c:pt>
                <c:pt idx="61">
                  <c:v>-246</c:v>
                </c:pt>
                <c:pt idx="62">
                  <c:v>-210</c:v>
                </c:pt>
                <c:pt idx="63">
                  <c:v>-158</c:v>
                </c:pt>
                <c:pt idx="64">
                  <c:v>-104</c:v>
                </c:pt>
                <c:pt idx="65">
                  <c:v>-70</c:v>
                </c:pt>
                <c:pt idx="66">
                  <c:v>-53</c:v>
                </c:pt>
                <c:pt idx="67">
                  <c:v>-34</c:v>
                </c:pt>
                <c:pt idx="68">
                  <c:v>-17</c:v>
                </c:pt>
                <c:pt idx="69">
                  <c:v>-15</c:v>
                </c:pt>
                <c:pt idx="70">
                  <c:v>-5</c:v>
                </c:pt>
                <c:pt idx="71">
                  <c:v>-5</c:v>
                </c:pt>
                <c:pt idx="72">
                  <c:v>-6</c:v>
                </c:pt>
                <c:pt idx="73">
                  <c:v>-3</c:v>
                </c:pt>
                <c:pt idx="74">
                  <c:v>-3</c:v>
                </c:pt>
                <c:pt idx="75">
                  <c:v>0</c:v>
                </c:pt>
                <c:pt idx="76">
                  <c:v>-1</c:v>
                </c:pt>
                <c:pt idx="77">
                  <c:v>0</c:v>
                </c:pt>
              </c:numCache>
            </c:numRef>
          </c:val>
          <c:extLst>
            <c:ext xmlns:c16="http://schemas.microsoft.com/office/drawing/2014/chart" uri="{C3380CC4-5D6E-409C-BE32-E72D297353CC}">
              <c16:uniqueId val="{00000002-D6D3-4F1B-A64E-397C64D6154E}"/>
            </c:ext>
          </c:extLst>
        </c:ser>
        <c:ser>
          <c:idx val="3"/>
          <c:order val="3"/>
          <c:tx>
            <c:strRef>
              <c:f>Graph4!$F$6</c:f>
              <c:strCache>
                <c:ptCount val="1"/>
                <c:pt idx="0">
                  <c:v>Maires</c:v>
                </c:pt>
              </c:strCache>
            </c:strRef>
          </c:tx>
          <c:spPr>
            <a:solidFill>
              <a:srgbClr val="E6B9B8"/>
            </a:solidFill>
            <a:ln>
              <a:noFill/>
            </a:ln>
            <a:effectLst/>
          </c:spPr>
          <c:invertIfNegative val="0"/>
          <c:cat>
            <c:strRef>
              <c:f>Graph4!$B$7:$B$84</c:f>
              <c:strCache>
                <c:ptCount val="78"/>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 et +</c:v>
                </c:pt>
              </c:strCache>
            </c:strRef>
          </c:cat>
          <c:val>
            <c:numRef>
              <c:f>Graph4!$F$7:$F$84</c:f>
              <c:numCache>
                <c:formatCode>General</c:formatCode>
                <c:ptCount val="78"/>
                <c:pt idx="0">
                  <c:v>0</c:v>
                </c:pt>
                <c:pt idx="1">
                  <c:v>0</c:v>
                </c:pt>
                <c:pt idx="2">
                  <c:v>0</c:v>
                </c:pt>
                <c:pt idx="3">
                  <c:v>0</c:v>
                </c:pt>
                <c:pt idx="4">
                  <c:v>1</c:v>
                </c:pt>
                <c:pt idx="5">
                  <c:v>0</c:v>
                </c:pt>
                <c:pt idx="6">
                  <c:v>0</c:v>
                </c:pt>
                <c:pt idx="7">
                  <c:v>0</c:v>
                </c:pt>
                <c:pt idx="8">
                  <c:v>2</c:v>
                </c:pt>
                <c:pt idx="9">
                  <c:v>6</c:v>
                </c:pt>
                <c:pt idx="10">
                  <c:v>5</c:v>
                </c:pt>
                <c:pt idx="11">
                  <c:v>10</c:v>
                </c:pt>
                <c:pt idx="12">
                  <c:v>13</c:v>
                </c:pt>
                <c:pt idx="13">
                  <c:v>11</c:v>
                </c:pt>
                <c:pt idx="14">
                  <c:v>13</c:v>
                </c:pt>
                <c:pt idx="15">
                  <c:v>20</c:v>
                </c:pt>
                <c:pt idx="16">
                  <c:v>28</c:v>
                </c:pt>
                <c:pt idx="17">
                  <c:v>28</c:v>
                </c:pt>
                <c:pt idx="18">
                  <c:v>23</c:v>
                </c:pt>
                <c:pt idx="19">
                  <c:v>42</c:v>
                </c:pt>
                <c:pt idx="20">
                  <c:v>59</c:v>
                </c:pt>
                <c:pt idx="21">
                  <c:v>55</c:v>
                </c:pt>
                <c:pt idx="22">
                  <c:v>60</c:v>
                </c:pt>
                <c:pt idx="23">
                  <c:v>64</c:v>
                </c:pt>
                <c:pt idx="24">
                  <c:v>82</c:v>
                </c:pt>
                <c:pt idx="25">
                  <c:v>69</c:v>
                </c:pt>
                <c:pt idx="26">
                  <c:v>106</c:v>
                </c:pt>
                <c:pt idx="27">
                  <c:v>104</c:v>
                </c:pt>
                <c:pt idx="28">
                  <c:v>153</c:v>
                </c:pt>
                <c:pt idx="29">
                  <c:v>111</c:v>
                </c:pt>
                <c:pt idx="30">
                  <c:v>132</c:v>
                </c:pt>
                <c:pt idx="31">
                  <c:v>166</c:v>
                </c:pt>
                <c:pt idx="32">
                  <c:v>158</c:v>
                </c:pt>
                <c:pt idx="33">
                  <c:v>165</c:v>
                </c:pt>
                <c:pt idx="34">
                  <c:v>164</c:v>
                </c:pt>
                <c:pt idx="35">
                  <c:v>165</c:v>
                </c:pt>
                <c:pt idx="36">
                  <c:v>176</c:v>
                </c:pt>
                <c:pt idx="37">
                  <c:v>194</c:v>
                </c:pt>
                <c:pt idx="38">
                  <c:v>195</c:v>
                </c:pt>
                <c:pt idx="39">
                  <c:v>196</c:v>
                </c:pt>
                <c:pt idx="40">
                  <c:v>205</c:v>
                </c:pt>
                <c:pt idx="41">
                  <c:v>210</c:v>
                </c:pt>
                <c:pt idx="42">
                  <c:v>205</c:v>
                </c:pt>
                <c:pt idx="43">
                  <c:v>223</c:v>
                </c:pt>
                <c:pt idx="44">
                  <c:v>181</c:v>
                </c:pt>
                <c:pt idx="45">
                  <c:v>231</c:v>
                </c:pt>
                <c:pt idx="46">
                  <c:v>225</c:v>
                </c:pt>
                <c:pt idx="47">
                  <c:v>195</c:v>
                </c:pt>
                <c:pt idx="48">
                  <c:v>177</c:v>
                </c:pt>
                <c:pt idx="49">
                  <c:v>178</c:v>
                </c:pt>
                <c:pt idx="50">
                  <c:v>137</c:v>
                </c:pt>
                <c:pt idx="51">
                  <c:v>121</c:v>
                </c:pt>
                <c:pt idx="52">
                  <c:v>139</c:v>
                </c:pt>
                <c:pt idx="53">
                  <c:v>106</c:v>
                </c:pt>
                <c:pt idx="54">
                  <c:v>89</c:v>
                </c:pt>
                <c:pt idx="55">
                  <c:v>78</c:v>
                </c:pt>
                <c:pt idx="56">
                  <c:v>40</c:v>
                </c:pt>
                <c:pt idx="57">
                  <c:v>32</c:v>
                </c:pt>
                <c:pt idx="58">
                  <c:v>21</c:v>
                </c:pt>
                <c:pt idx="59">
                  <c:v>14</c:v>
                </c:pt>
                <c:pt idx="60">
                  <c:v>6</c:v>
                </c:pt>
                <c:pt idx="61">
                  <c:v>4</c:v>
                </c:pt>
                <c:pt idx="62">
                  <c:v>3</c:v>
                </c:pt>
                <c:pt idx="63">
                  <c:v>4</c:v>
                </c:pt>
                <c:pt idx="64">
                  <c:v>1</c:v>
                </c:pt>
                <c:pt idx="65">
                  <c:v>2</c:v>
                </c:pt>
                <c:pt idx="66">
                  <c:v>0</c:v>
                </c:pt>
                <c:pt idx="67">
                  <c:v>0</c:v>
                </c:pt>
                <c:pt idx="68">
                  <c:v>2</c:v>
                </c:pt>
                <c:pt idx="69">
                  <c:v>1</c:v>
                </c:pt>
                <c:pt idx="70">
                  <c:v>0</c:v>
                </c:pt>
                <c:pt idx="71">
                  <c:v>0</c:v>
                </c:pt>
                <c:pt idx="72">
                  <c:v>0</c:v>
                </c:pt>
                <c:pt idx="73">
                  <c:v>0</c:v>
                </c:pt>
                <c:pt idx="74">
                  <c:v>0</c:v>
                </c:pt>
                <c:pt idx="75">
                  <c:v>0</c:v>
                </c:pt>
                <c:pt idx="76">
                  <c:v>0</c:v>
                </c:pt>
                <c:pt idx="77">
                  <c:v>0</c:v>
                </c:pt>
              </c:numCache>
            </c:numRef>
          </c:val>
          <c:extLst>
            <c:ext xmlns:c16="http://schemas.microsoft.com/office/drawing/2014/chart" uri="{C3380CC4-5D6E-409C-BE32-E72D297353CC}">
              <c16:uniqueId val="{00000003-D6D3-4F1B-A64E-397C64D6154E}"/>
            </c:ext>
          </c:extLst>
        </c:ser>
        <c:ser>
          <c:idx val="4"/>
          <c:order val="4"/>
          <c:tx>
            <c:strRef>
              <c:f>Graph4!$G$6</c:f>
              <c:strCache>
                <c:ptCount val="1"/>
                <c:pt idx="0">
                  <c:v>Adjoints</c:v>
                </c:pt>
              </c:strCache>
            </c:strRef>
          </c:tx>
          <c:spPr>
            <a:solidFill>
              <a:srgbClr val="D99694"/>
            </a:solidFill>
            <a:ln>
              <a:noFill/>
            </a:ln>
            <a:effectLst/>
          </c:spPr>
          <c:invertIfNegative val="0"/>
          <c:cat>
            <c:strRef>
              <c:f>Graph4!$B$7:$B$84</c:f>
              <c:strCache>
                <c:ptCount val="78"/>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 et +</c:v>
                </c:pt>
              </c:strCache>
            </c:strRef>
          </c:cat>
          <c:val>
            <c:numRef>
              <c:f>Graph4!$G$7:$G$84</c:f>
              <c:numCache>
                <c:formatCode>General</c:formatCode>
                <c:ptCount val="78"/>
                <c:pt idx="0">
                  <c:v>1</c:v>
                </c:pt>
                <c:pt idx="1">
                  <c:v>3</c:v>
                </c:pt>
                <c:pt idx="2">
                  <c:v>6</c:v>
                </c:pt>
                <c:pt idx="3">
                  <c:v>9</c:v>
                </c:pt>
                <c:pt idx="4">
                  <c:v>18</c:v>
                </c:pt>
                <c:pt idx="5">
                  <c:v>22</c:v>
                </c:pt>
                <c:pt idx="6">
                  <c:v>29</c:v>
                </c:pt>
                <c:pt idx="7">
                  <c:v>40</c:v>
                </c:pt>
                <c:pt idx="8">
                  <c:v>64</c:v>
                </c:pt>
                <c:pt idx="9">
                  <c:v>73</c:v>
                </c:pt>
                <c:pt idx="10">
                  <c:v>107</c:v>
                </c:pt>
                <c:pt idx="11">
                  <c:v>131</c:v>
                </c:pt>
                <c:pt idx="12">
                  <c:v>158</c:v>
                </c:pt>
                <c:pt idx="13">
                  <c:v>203</c:v>
                </c:pt>
                <c:pt idx="14">
                  <c:v>258</c:v>
                </c:pt>
                <c:pt idx="15">
                  <c:v>298</c:v>
                </c:pt>
                <c:pt idx="16">
                  <c:v>329</c:v>
                </c:pt>
                <c:pt idx="17">
                  <c:v>397</c:v>
                </c:pt>
                <c:pt idx="18">
                  <c:v>458</c:v>
                </c:pt>
                <c:pt idx="19">
                  <c:v>523</c:v>
                </c:pt>
                <c:pt idx="20">
                  <c:v>568</c:v>
                </c:pt>
                <c:pt idx="21">
                  <c:v>659</c:v>
                </c:pt>
                <c:pt idx="22">
                  <c:v>700</c:v>
                </c:pt>
                <c:pt idx="23">
                  <c:v>764</c:v>
                </c:pt>
                <c:pt idx="24">
                  <c:v>781</c:v>
                </c:pt>
                <c:pt idx="25">
                  <c:v>845</c:v>
                </c:pt>
                <c:pt idx="26">
                  <c:v>855</c:v>
                </c:pt>
                <c:pt idx="27">
                  <c:v>1013</c:v>
                </c:pt>
                <c:pt idx="28">
                  <c:v>1067</c:v>
                </c:pt>
                <c:pt idx="29">
                  <c:v>1140</c:v>
                </c:pt>
                <c:pt idx="30">
                  <c:v>1148</c:v>
                </c:pt>
                <c:pt idx="31">
                  <c:v>1116</c:v>
                </c:pt>
                <c:pt idx="32">
                  <c:v>1112</c:v>
                </c:pt>
                <c:pt idx="33">
                  <c:v>1078</c:v>
                </c:pt>
                <c:pt idx="34">
                  <c:v>1007</c:v>
                </c:pt>
                <c:pt idx="35">
                  <c:v>1072</c:v>
                </c:pt>
                <c:pt idx="36">
                  <c:v>995</c:v>
                </c:pt>
                <c:pt idx="37">
                  <c:v>1027</c:v>
                </c:pt>
                <c:pt idx="38">
                  <c:v>1029</c:v>
                </c:pt>
                <c:pt idx="39">
                  <c:v>988</c:v>
                </c:pt>
                <c:pt idx="40">
                  <c:v>1087</c:v>
                </c:pt>
                <c:pt idx="41">
                  <c:v>1108</c:v>
                </c:pt>
                <c:pt idx="42">
                  <c:v>1200</c:v>
                </c:pt>
                <c:pt idx="43">
                  <c:v>1125</c:v>
                </c:pt>
                <c:pt idx="44">
                  <c:v>1216</c:v>
                </c:pt>
                <c:pt idx="45">
                  <c:v>1109</c:v>
                </c:pt>
                <c:pt idx="46">
                  <c:v>1100</c:v>
                </c:pt>
                <c:pt idx="47">
                  <c:v>992</c:v>
                </c:pt>
                <c:pt idx="48">
                  <c:v>934</c:v>
                </c:pt>
                <c:pt idx="49">
                  <c:v>912</c:v>
                </c:pt>
                <c:pt idx="50">
                  <c:v>772</c:v>
                </c:pt>
                <c:pt idx="51">
                  <c:v>689</c:v>
                </c:pt>
                <c:pt idx="52">
                  <c:v>596</c:v>
                </c:pt>
                <c:pt idx="53">
                  <c:v>528</c:v>
                </c:pt>
                <c:pt idx="54">
                  <c:v>483</c:v>
                </c:pt>
                <c:pt idx="55">
                  <c:v>392</c:v>
                </c:pt>
                <c:pt idx="56">
                  <c:v>228</c:v>
                </c:pt>
                <c:pt idx="57">
                  <c:v>143</c:v>
                </c:pt>
                <c:pt idx="58">
                  <c:v>90</c:v>
                </c:pt>
                <c:pt idx="59">
                  <c:v>58</c:v>
                </c:pt>
                <c:pt idx="60">
                  <c:v>35</c:v>
                </c:pt>
                <c:pt idx="61">
                  <c:v>18</c:v>
                </c:pt>
                <c:pt idx="62">
                  <c:v>14</c:v>
                </c:pt>
                <c:pt idx="63">
                  <c:v>13</c:v>
                </c:pt>
                <c:pt idx="64">
                  <c:v>8</c:v>
                </c:pt>
                <c:pt idx="65">
                  <c:v>3</c:v>
                </c:pt>
                <c:pt idx="66">
                  <c:v>5</c:v>
                </c:pt>
                <c:pt idx="67">
                  <c:v>1</c:v>
                </c:pt>
                <c:pt idx="68">
                  <c:v>0</c:v>
                </c:pt>
                <c:pt idx="69">
                  <c:v>2</c:v>
                </c:pt>
                <c:pt idx="70">
                  <c:v>0</c:v>
                </c:pt>
                <c:pt idx="71">
                  <c:v>0</c:v>
                </c:pt>
                <c:pt idx="72">
                  <c:v>0</c:v>
                </c:pt>
                <c:pt idx="73">
                  <c:v>0</c:v>
                </c:pt>
                <c:pt idx="74">
                  <c:v>0</c:v>
                </c:pt>
                <c:pt idx="75">
                  <c:v>0</c:v>
                </c:pt>
                <c:pt idx="76">
                  <c:v>0</c:v>
                </c:pt>
                <c:pt idx="77">
                  <c:v>0</c:v>
                </c:pt>
              </c:numCache>
            </c:numRef>
          </c:val>
          <c:extLst>
            <c:ext xmlns:c16="http://schemas.microsoft.com/office/drawing/2014/chart" uri="{C3380CC4-5D6E-409C-BE32-E72D297353CC}">
              <c16:uniqueId val="{00000004-D6D3-4F1B-A64E-397C64D6154E}"/>
            </c:ext>
          </c:extLst>
        </c:ser>
        <c:ser>
          <c:idx val="5"/>
          <c:order val="5"/>
          <c:tx>
            <c:strRef>
              <c:f>Graph4!$H$6</c:f>
              <c:strCache>
                <c:ptCount val="1"/>
                <c:pt idx="0">
                  <c:v>Conseillers
municipaux</c:v>
                </c:pt>
              </c:strCache>
            </c:strRef>
          </c:tx>
          <c:spPr>
            <a:solidFill>
              <a:srgbClr val="953735"/>
            </a:solidFill>
            <a:ln>
              <a:noFill/>
            </a:ln>
            <a:effectLst/>
          </c:spPr>
          <c:invertIfNegative val="0"/>
          <c:cat>
            <c:strRef>
              <c:f>Graph4!$B$7:$B$84</c:f>
              <c:strCache>
                <c:ptCount val="78"/>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 et +</c:v>
                </c:pt>
              </c:strCache>
            </c:strRef>
          </c:cat>
          <c:val>
            <c:numRef>
              <c:f>Graph4!$H$7:$H$84</c:f>
              <c:numCache>
                <c:formatCode>General</c:formatCode>
                <c:ptCount val="78"/>
                <c:pt idx="0">
                  <c:v>189</c:v>
                </c:pt>
                <c:pt idx="1">
                  <c:v>260</c:v>
                </c:pt>
                <c:pt idx="2">
                  <c:v>328</c:v>
                </c:pt>
                <c:pt idx="3">
                  <c:v>373</c:v>
                </c:pt>
                <c:pt idx="4">
                  <c:v>388</c:v>
                </c:pt>
                <c:pt idx="5">
                  <c:v>518</c:v>
                </c:pt>
                <c:pt idx="6">
                  <c:v>638</c:v>
                </c:pt>
                <c:pt idx="7">
                  <c:v>720</c:v>
                </c:pt>
                <c:pt idx="8">
                  <c:v>872</c:v>
                </c:pt>
                <c:pt idx="9">
                  <c:v>1095</c:v>
                </c:pt>
                <c:pt idx="10">
                  <c:v>1243</c:v>
                </c:pt>
                <c:pt idx="11">
                  <c:v>1554</c:v>
                </c:pt>
                <c:pt idx="12">
                  <c:v>1833</c:v>
                </c:pt>
                <c:pt idx="13">
                  <c:v>2176</c:v>
                </c:pt>
                <c:pt idx="14">
                  <c:v>2447</c:v>
                </c:pt>
                <c:pt idx="15">
                  <c:v>2793</c:v>
                </c:pt>
                <c:pt idx="16">
                  <c:v>3224</c:v>
                </c:pt>
                <c:pt idx="17">
                  <c:v>3532</c:v>
                </c:pt>
                <c:pt idx="18">
                  <c:v>3579</c:v>
                </c:pt>
                <c:pt idx="19">
                  <c:v>3976</c:v>
                </c:pt>
                <c:pt idx="20">
                  <c:v>4454</c:v>
                </c:pt>
                <c:pt idx="21">
                  <c:v>4519</c:v>
                </c:pt>
                <c:pt idx="22">
                  <c:v>4563</c:v>
                </c:pt>
                <c:pt idx="23">
                  <c:v>4389</c:v>
                </c:pt>
                <c:pt idx="24">
                  <c:v>4577</c:v>
                </c:pt>
                <c:pt idx="25">
                  <c:v>4331</c:v>
                </c:pt>
                <c:pt idx="26">
                  <c:v>4301</c:v>
                </c:pt>
                <c:pt idx="27">
                  <c:v>4636</c:v>
                </c:pt>
                <c:pt idx="28">
                  <c:v>4690</c:v>
                </c:pt>
                <c:pt idx="29">
                  <c:v>4817</c:v>
                </c:pt>
                <c:pt idx="30">
                  <c:v>4764</c:v>
                </c:pt>
                <c:pt idx="31">
                  <c:v>4568</c:v>
                </c:pt>
                <c:pt idx="32">
                  <c:v>4107</c:v>
                </c:pt>
                <c:pt idx="33">
                  <c:v>4083</c:v>
                </c:pt>
                <c:pt idx="34">
                  <c:v>3928</c:v>
                </c:pt>
                <c:pt idx="35">
                  <c:v>3816</c:v>
                </c:pt>
                <c:pt idx="36">
                  <c:v>3698</c:v>
                </c:pt>
                <c:pt idx="37">
                  <c:v>3690</c:v>
                </c:pt>
                <c:pt idx="38">
                  <c:v>3565</c:v>
                </c:pt>
                <c:pt idx="39">
                  <c:v>3422</c:v>
                </c:pt>
                <c:pt idx="40">
                  <c:v>3383</c:v>
                </c:pt>
                <c:pt idx="41">
                  <c:v>3253</c:v>
                </c:pt>
                <c:pt idx="42">
                  <c:v>3342</c:v>
                </c:pt>
                <c:pt idx="43">
                  <c:v>3292</c:v>
                </c:pt>
                <c:pt idx="44">
                  <c:v>3379</c:v>
                </c:pt>
                <c:pt idx="45">
                  <c:v>3180</c:v>
                </c:pt>
                <c:pt idx="46">
                  <c:v>2992</c:v>
                </c:pt>
                <c:pt idx="47">
                  <c:v>2780</c:v>
                </c:pt>
                <c:pt idx="48">
                  <c:v>2607</c:v>
                </c:pt>
                <c:pt idx="49">
                  <c:v>2405</c:v>
                </c:pt>
                <c:pt idx="50">
                  <c:v>2104</c:v>
                </c:pt>
                <c:pt idx="51">
                  <c:v>1906</c:v>
                </c:pt>
                <c:pt idx="52">
                  <c:v>1690</c:v>
                </c:pt>
                <c:pt idx="53">
                  <c:v>1435</c:v>
                </c:pt>
                <c:pt idx="54">
                  <c:v>1368</c:v>
                </c:pt>
                <c:pt idx="55">
                  <c:v>1036</c:v>
                </c:pt>
                <c:pt idx="56">
                  <c:v>711</c:v>
                </c:pt>
                <c:pt idx="57">
                  <c:v>540</c:v>
                </c:pt>
                <c:pt idx="58">
                  <c:v>378</c:v>
                </c:pt>
                <c:pt idx="59">
                  <c:v>291</c:v>
                </c:pt>
                <c:pt idx="60">
                  <c:v>205</c:v>
                </c:pt>
                <c:pt idx="61">
                  <c:v>101</c:v>
                </c:pt>
                <c:pt idx="62">
                  <c:v>112</c:v>
                </c:pt>
                <c:pt idx="63">
                  <c:v>72</c:v>
                </c:pt>
                <c:pt idx="64">
                  <c:v>46</c:v>
                </c:pt>
                <c:pt idx="65">
                  <c:v>37</c:v>
                </c:pt>
                <c:pt idx="66">
                  <c:v>25</c:v>
                </c:pt>
                <c:pt idx="67">
                  <c:v>14</c:v>
                </c:pt>
                <c:pt idx="68">
                  <c:v>6</c:v>
                </c:pt>
                <c:pt idx="69">
                  <c:v>4</c:v>
                </c:pt>
                <c:pt idx="70">
                  <c:v>3</c:v>
                </c:pt>
                <c:pt idx="71">
                  <c:v>1</c:v>
                </c:pt>
                <c:pt idx="72">
                  <c:v>5</c:v>
                </c:pt>
                <c:pt idx="73">
                  <c:v>1</c:v>
                </c:pt>
                <c:pt idx="74">
                  <c:v>0</c:v>
                </c:pt>
                <c:pt idx="75">
                  <c:v>1</c:v>
                </c:pt>
                <c:pt idx="76">
                  <c:v>0</c:v>
                </c:pt>
                <c:pt idx="77">
                  <c:v>0</c:v>
                </c:pt>
              </c:numCache>
            </c:numRef>
          </c:val>
          <c:extLst>
            <c:ext xmlns:c16="http://schemas.microsoft.com/office/drawing/2014/chart" uri="{C3380CC4-5D6E-409C-BE32-E72D297353CC}">
              <c16:uniqueId val="{00000005-D6D3-4F1B-A64E-397C64D6154E}"/>
            </c:ext>
          </c:extLst>
        </c:ser>
        <c:dLbls>
          <c:showLegendKey val="0"/>
          <c:showVal val="0"/>
          <c:showCatName val="0"/>
          <c:showSerName val="0"/>
          <c:showPercent val="0"/>
          <c:showBubbleSize val="0"/>
        </c:dLbls>
        <c:gapWidth val="0"/>
        <c:overlap val="100"/>
        <c:axId val="1138925120"/>
        <c:axId val="1138924760"/>
      </c:barChart>
      <c:catAx>
        <c:axId val="1138925120"/>
        <c:scaling>
          <c:orientation val="minMax"/>
        </c:scaling>
        <c:delete val="0"/>
        <c:axPos val="l"/>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138924760"/>
        <c:crosses val="autoZero"/>
        <c:auto val="1"/>
        <c:lblAlgn val="ctr"/>
        <c:lblOffset val="100"/>
        <c:tickLblSkip val="7"/>
        <c:noMultiLvlLbl val="0"/>
      </c:catAx>
      <c:valAx>
        <c:axId val="1138924760"/>
        <c:scaling>
          <c:orientation val="minMax"/>
          <c:max val="6000"/>
          <c:min val="-1000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138925120"/>
        <c:crosses val="autoZero"/>
        <c:crossBetween val="midCat"/>
        <c:majorUnit val="2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Maires hommes avant élection</c:v>
          </c:tx>
          <c:spPr>
            <a:ln w="28575" cap="rnd">
              <a:solidFill>
                <a:srgbClr val="4F81BD"/>
              </a:solidFill>
              <a:prstDash val="sysDash"/>
              <a:round/>
            </a:ln>
            <a:effectLst/>
          </c:spPr>
          <c:marker>
            <c:symbol val="none"/>
          </c:marker>
          <c:cat>
            <c:numRef>
              <c:extLst>
                <c:ext xmlns:c15="http://schemas.microsoft.com/office/drawing/2012/chart" uri="{02D57815-91ED-43cb-92C2-25804820EDAC}">
                  <c15:fullRef>
                    <c15:sqref>Graph5!$B$8:$B$68</c15:sqref>
                  </c15:fullRef>
                </c:ext>
              </c:extLst>
              <c:f>Graph5!$B$13:$B$68</c:f>
              <c:numCache>
                <c:formatCode>General</c:formatCode>
                <c:ptCount val="56"/>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75</c:v>
                </c:pt>
                <c:pt idx="51">
                  <c:v>76</c:v>
                </c:pt>
                <c:pt idx="52">
                  <c:v>77</c:v>
                </c:pt>
                <c:pt idx="53">
                  <c:v>78</c:v>
                </c:pt>
                <c:pt idx="54">
                  <c:v>79</c:v>
                </c:pt>
                <c:pt idx="55">
                  <c:v>80</c:v>
                </c:pt>
              </c:numCache>
            </c:numRef>
          </c:cat>
          <c:val>
            <c:numRef>
              <c:extLst>
                <c:ext xmlns:c15="http://schemas.microsoft.com/office/drawing/2012/chart" uri="{02D57815-91ED-43cb-92C2-25804820EDAC}">
                  <c15:fullRef>
                    <c15:sqref>Graph5!$C$8:$C$68</c15:sqref>
                  </c15:fullRef>
                </c:ext>
              </c:extLst>
              <c:f>Graph5!$C$13:$C$68</c:f>
              <c:numCache>
                <c:formatCode>0.0</c:formatCode>
                <c:ptCount val="56"/>
                <c:pt idx="0">
                  <c:v>4</c:v>
                </c:pt>
                <c:pt idx="1">
                  <c:v>2</c:v>
                </c:pt>
                <c:pt idx="2">
                  <c:v>5</c:v>
                </c:pt>
                <c:pt idx="3">
                  <c:v>5.5</c:v>
                </c:pt>
                <c:pt idx="4">
                  <c:v>4.5999999999999996</c:v>
                </c:pt>
                <c:pt idx="5">
                  <c:v>4.4285714285714288</c:v>
                </c:pt>
                <c:pt idx="6">
                  <c:v>6.2</c:v>
                </c:pt>
                <c:pt idx="7">
                  <c:v>6.2777777777777777</c:v>
                </c:pt>
                <c:pt idx="8">
                  <c:v>6.4736842105263159</c:v>
                </c:pt>
                <c:pt idx="9">
                  <c:v>7</c:v>
                </c:pt>
                <c:pt idx="10">
                  <c:v>7.1333333333333337</c:v>
                </c:pt>
                <c:pt idx="11">
                  <c:v>6.4</c:v>
                </c:pt>
                <c:pt idx="12">
                  <c:v>7.9454545454545453</c:v>
                </c:pt>
                <c:pt idx="13">
                  <c:v>6.9696969696969697</c:v>
                </c:pt>
                <c:pt idx="14">
                  <c:v>7.1780821917808222</c:v>
                </c:pt>
                <c:pt idx="15">
                  <c:v>8.0465116279069768</c:v>
                </c:pt>
                <c:pt idx="16">
                  <c:v>8.2871287128712865</c:v>
                </c:pt>
                <c:pt idx="17">
                  <c:v>9.0149253731343286</c:v>
                </c:pt>
                <c:pt idx="18">
                  <c:v>9.1549295774647881</c:v>
                </c:pt>
                <c:pt idx="19">
                  <c:v>9.4051282051282055</c:v>
                </c:pt>
                <c:pt idx="20">
                  <c:v>9.9904306220095709</c:v>
                </c:pt>
                <c:pt idx="21">
                  <c:v>10.254826254826252</c:v>
                </c:pt>
                <c:pt idx="22">
                  <c:v>10.12703583061889</c:v>
                </c:pt>
                <c:pt idx="23">
                  <c:v>10.624999999999998</c:v>
                </c:pt>
                <c:pt idx="24">
                  <c:v>10.7828418230563</c:v>
                </c:pt>
                <c:pt idx="25">
                  <c:v>11.740540540540538</c:v>
                </c:pt>
                <c:pt idx="26">
                  <c:v>11.811083123425695</c:v>
                </c:pt>
                <c:pt idx="27">
                  <c:v>12.536470588235295</c:v>
                </c:pt>
                <c:pt idx="28">
                  <c:v>13.386877828054297</c:v>
                </c:pt>
                <c:pt idx="29">
                  <c:v>13.441064638783267</c:v>
                </c:pt>
                <c:pt idx="30">
                  <c:v>14.003676470588239</c:v>
                </c:pt>
                <c:pt idx="31">
                  <c:v>14.543089430894309</c:v>
                </c:pt>
                <c:pt idx="32">
                  <c:v>14.856936416184972</c:v>
                </c:pt>
                <c:pt idx="33">
                  <c:v>15.412698412698408</c:v>
                </c:pt>
                <c:pt idx="34">
                  <c:v>15.95673076923077</c:v>
                </c:pt>
                <c:pt idx="35">
                  <c:v>16.435501653803751</c:v>
                </c:pt>
                <c:pt idx="36">
                  <c:v>17.253593429158112</c:v>
                </c:pt>
                <c:pt idx="37">
                  <c:v>17.445866141732292</c:v>
                </c:pt>
                <c:pt idx="38">
                  <c:v>18.182765151515152</c:v>
                </c:pt>
                <c:pt idx="39">
                  <c:v>18.569382273948079</c:v>
                </c:pt>
                <c:pt idx="40">
                  <c:v>18.983305509181971</c:v>
                </c:pt>
                <c:pt idx="41">
                  <c:v>18.537788385043754</c:v>
                </c:pt>
                <c:pt idx="42">
                  <c:v>19.401599999999998</c:v>
                </c:pt>
                <c:pt idx="43">
                  <c:v>19.619155354449475</c:v>
                </c:pt>
                <c:pt idx="44">
                  <c:v>20.555045871559631</c:v>
                </c:pt>
                <c:pt idx="45">
                  <c:v>20.927962819519752</c:v>
                </c:pt>
                <c:pt idx="46">
                  <c:v>21.452928094885099</c:v>
                </c:pt>
                <c:pt idx="47">
                  <c:v>21.43836671802773</c:v>
                </c:pt>
                <c:pt idx="48">
                  <c:v>22.253654342218397</c:v>
                </c:pt>
                <c:pt idx="49">
                  <c:v>22.422764227642276</c:v>
                </c:pt>
                <c:pt idx="50">
                  <c:v>23.359168241965975</c:v>
                </c:pt>
                <c:pt idx="51">
                  <c:v>23.612068965517242</c:v>
                </c:pt>
                <c:pt idx="52">
                  <c:v>24.34</c:v>
                </c:pt>
                <c:pt idx="53">
                  <c:v>25.802120141342762</c:v>
                </c:pt>
                <c:pt idx="54">
                  <c:v>26.532994923857874</c:v>
                </c:pt>
                <c:pt idx="55">
                  <c:v>28.937106918238992</c:v>
                </c:pt>
              </c:numCache>
            </c:numRef>
          </c:val>
          <c:smooth val="1"/>
          <c:extLst>
            <c:ext xmlns:c16="http://schemas.microsoft.com/office/drawing/2014/chart" uri="{C3380CC4-5D6E-409C-BE32-E72D297353CC}">
              <c16:uniqueId val="{00000000-9A25-444D-BDCF-921F9925860F}"/>
            </c:ext>
          </c:extLst>
        </c:ser>
        <c:ser>
          <c:idx val="1"/>
          <c:order val="1"/>
          <c:tx>
            <c:v>Maires hommes après élections</c:v>
          </c:tx>
          <c:spPr>
            <a:ln w="28575" cap="rnd">
              <a:solidFill>
                <a:srgbClr val="4F81BD"/>
              </a:solidFill>
              <a:prstDash val="solid"/>
              <a:round/>
            </a:ln>
            <a:effectLst/>
          </c:spPr>
          <c:marker>
            <c:symbol val="none"/>
          </c:marker>
          <c:cat>
            <c:numRef>
              <c:extLst>
                <c:ext xmlns:c15="http://schemas.microsoft.com/office/drawing/2012/chart" uri="{02D57815-91ED-43cb-92C2-25804820EDAC}">
                  <c15:fullRef>
                    <c15:sqref>Graph5!$B$8:$B$68</c15:sqref>
                  </c15:fullRef>
                </c:ext>
              </c:extLst>
              <c:f>Graph5!$B$13:$B$68</c:f>
              <c:numCache>
                <c:formatCode>General</c:formatCode>
                <c:ptCount val="56"/>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75</c:v>
                </c:pt>
                <c:pt idx="51">
                  <c:v>76</c:v>
                </c:pt>
                <c:pt idx="52">
                  <c:v>77</c:v>
                </c:pt>
                <c:pt idx="53">
                  <c:v>78</c:v>
                </c:pt>
                <c:pt idx="54">
                  <c:v>79</c:v>
                </c:pt>
                <c:pt idx="55">
                  <c:v>80</c:v>
                </c:pt>
              </c:numCache>
            </c:numRef>
          </c:cat>
          <c:val>
            <c:numRef>
              <c:extLst>
                <c:ext xmlns:c15="http://schemas.microsoft.com/office/drawing/2012/chart" uri="{02D57815-91ED-43cb-92C2-25804820EDAC}">
                  <c15:fullRef>
                    <c15:sqref>Graph5!$E$8:$E$68</c15:sqref>
                  </c15:fullRef>
                </c:ext>
              </c:extLst>
              <c:f>Graph5!$E$13:$E$68</c:f>
              <c:numCache>
                <c:formatCode>0.0</c:formatCode>
                <c:ptCount val="56"/>
                <c:pt idx="0">
                  <c:v>1.2</c:v>
                </c:pt>
                <c:pt idx="1">
                  <c:v>1</c:v>
                </c:pt>
                <c:pt idx="2">
                  <c:v>0.55555555555555558</c:v>
                </c:pt>
                <c:pt idx="3">
                  <c:v>1.2068965517241379</c:v>
                </c:pt>
                <c:pt idx="4">
                  <c:v>0.94285714285714284</c:v>
                </c:pt>
                <c:pt idx="5">
                  <c:v>1.8918918918918919</c:v>
                </c:pt>
                <c:pt idx="6">
                  <c:v>2.4615384615384617</c:v>
                </c:pt>
                <c:pt idx="7">
                  <c:v>2.9545454545454546</c:v>
                </c:pt>
                <c:pt idx="8">
                  <c:v>3.4838709677419355</c:v>
                </c:pt>
                <c:pt idx="9">
                  <c:v>3.168831168831169</c:v>
                </c:pt>
                <c:pt idx="10">
                  <c:v>4.1284403669724767</c:v>
                </c:pt>
                <c:pt idx="11">
                  <c:v>3.1121495327102804</c:v>
                </c:pt>
                <c:pt idx="12">
                  <c:v>3.7986577181208054</c:v>
                </c:pt>
                <c:pt idx="13">
                  <c:v>3.8541666666666665</c:v>
                </c:pt>
                <c:pt idx="14">
                  <c:v>4.310526315789474</c:v>
                </c:pt>
                <c:pt idx="15">
                  <c:v>4.7103825136612025</c:v>
                </c:pt>
                <c:pt idx="16">
                  <c:v>4.557077625570777</c:v>
                </c:pt>
                <c:pt idx="17">
                  <c:v>5.6356589147286824</c:v>
                </c:pt>
                <c:pt idx="18">
                  <c:v>5.182758620689655</c:v>
                </c:pt>
                <c:pt idx="19">
                  <c:v>5.8888888888888893</c:v>
                </c:pt>
                <c:pt idx="20">
                  <c:v>6.7142857142857153</c:v>
                </c:pt>
                <c:pt idx="21">
                  <c:v>6.6673819742489249</c:v>
                </c:pt>
                <c:pt idx="22">
                  <c:v>6.8336594911937372</c:v>
                </c:pt>
                <c:pt idx="23">
                  <c:v>7.9452830188679249</c:v>
                </c:pt>
                <c:pt idx="24">
                  <c:v>8.3553113553113558</c:v>
                </c:pt>
                <c:pt idx="25">
                  <c:v>8.4635514018691573</c:v>
                </c:pt>
                <c:pt idx="26">
                  <c:v>8.9965397923875443</c:v>
                </c:pt>
                <c:pt idx="27">
                  <c:v>9.7229129662522205</c:v>
                </c:pt>
                <c:pt idx="28">
                  <c:v>10.132231404958675</c:v>
                </c:pt>
                <c:pt idx="29">
                  <c:v>10.508029197080289</c:v>
                </c:pt>
                <c:pt idx="30">
                  <c:v>11.176900584795325</c:v>
                </c:pt>
                <c:pt idx="31">
                  <c:v>11.555994729907773</c:v>
                </c:pt>
                <c:pt idx="32">
                  <c:v>12.214460784313726</c:v>
                </c:pt>
                <c:pt idx="33">
                  <c:v>12.380694143167027</c:v>
                </c:pt>
                <c:pt idx="34">
                  <c:v>12.486761710794298</c:v>
                </c:pt>
                <c:pt idx="35">
                  <c:v>13.127029608404966</c:v>
                </c:pt>
                <c:pt idx="36">
                  <c:v>13.639889196675899</c:v>
                </c:pt>
                <c:pt idx="37">
                  <c:v>13.832884097035043</c:v>
                </c:pt>
                <c:pt idx="38">
                  <c:v>14.046728971962617</c:v>
                </c:pt>
                <c:pt idx="39">
                  <c:v>14.696508504923907</c:v>
                </c:pt>
                <c:pt idx="40">
                  <c:v>15.202938475665748</c:v>
                </c:pt>
                <c:pt idx="41">
                  <c:v>15.060717571297149</c:v>
                </c:pt>
                <c:pt idx="42">
                  <c:v>15.770955165692008</c:v>
                </c:pt>
                <c:pt idx="43">
                  <c:v>16.314405888538381</c:v>
                </c:pt>
                <c:pt idx="44">
                  <c:v>17.137457044673543</c:v>
                </c:pt>
                <c:pt idx="45">
                  <c:v>17.495180722891572</c:v>
                </c:pt>
                <c:pt idx="46">
                  <c:v>18.397997496871085</c:v>
                </c:pt>
                <c:pt idx="47">
                  <c:v>18.659779614325068</c:v>
                </c:pt>
                <c:pt idx="48">
                  <c:v>20.142355008787344</c:v>
                </c:pt>
                <c:pt idx="49">
                  <c:v>19.591044776119404</c:v>
                </c:pt>
                <c:pt idx="50">
                  <c:v>21.322727272727274</c:v>
                </c:pt>
                <c:pt idx="51">
                  <c:v>22.143678160919535</c:v>
                </c:pt>
                <c:pt idx="52">
                  <c:v>23.379310344827584</c:v>
                </c:pt>
                <c:pt idx="53">
                  <c:v>24.537500000000005</c:v>
                </c:pt>
                <c:pt idx="54">
                  <c:v>25.843137254901965</c:v>
                </c:pt>
                <c:pt idx="55">
                  <c:v>25.866666666666664</c:v>
                </c:pt>
              </c:numCache>
            </c:numRef>
          </c:val>
          <c:smooth val="1"/>
          <c:extLst>
            <c:ext xmlns:c16="http://schemas.microsoft.com/office/drawing/2014/chart" uri="{C3380CC4-5D6E-409C-BE32-E72D297353CC}">
              <c16:uniqueId val="{00000001-9A25-444D-BDCF-921F9925860F}"/>
            </c:ext>
          </c:extLst>
        </c:ser>
        <c:ser>
          <c:idx val="2"/>
          <c:order val="2"/>
          <c:tx>
            <c:v>Maires femmes avant élection</c:v>
          </c:tx>
          <c:spPr>
            <a:ln w="28575" cap="rnd">
              <a:solidFill>
                <a:srgbClr val="F79646"/>
              </a:solidFill>
              <a:prstDash val="sysDash"/>
              <a:round/>
            </a:ln>
            <a:effectLst/>
          </c:spPr>
          <c:marker>
            <c:symbol val="none"/>
          </c:marker>
          <c:cat>
            <c:numRef>
              <c:extLst>
                <c:ext xmlns:c15="http://schemas.microsoft.com/office/drawing/2012/chart" uri="{02D57815-91ED-43cb-92C2-25804820EDAC}">
                  <c15:fullRef>
                    <c15:sqref>Graph5!$B$8:$B$68</c15:sqref>
                  </c15:fullRef>
                </c:ext>
              </c:extLst>
              <c:f>Graph5!$B$13:$B$68</c:f>
              <c:numCache>
                <c:formatCode>General</c:formatCode>
                <c:ptCount val="56"/>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75</c:v>
                </c:pt>
                <c:pt idx="51">
                  <c:v>76</c:v>
                </c:pt>
                <c:pt idx="52">
                  <c:v>77</c:v>
                </c:pt>
                <c:pt idx="53">
                  <c:v>78</c:v>
                </c:pt>
                <c:pt idx="54">
                  <c:v>79</c:v>
                </c:pt>
                <c:pt idx="55">
                  <c:v>80</c:v>
                </c:pt>
              </c:numCache>
            </c:numRef>
          </c:cat>
          <c:val>
            <c:numRef>
              <c:extLst>
                <c:ext xmlns:c15="http://schemas.microsoft.com/office/drawing/2012/chart" uri="{02D57815-91ED-43cb-92C2-25804820EDAC}">
                  <c15:fullRef>
                    <c15:sqref>Graph5!$D$8:$D$68</c15:sqref>
                  </c15:fullRef>
                </c:ext>
              </c:extLst>
              <c:f>Graph5!$D$13:$D$68</c:f>
              <c:numCache>
                <c:formatCode>0.0</c:formatCode>
                <c:ptCount val="56"/>
                <c:pt idx="0">
                  <c:v>0</c:v>
                </c:pt>
                <c:pt idx="1">
                  <c:v>0</c:v>
                </c:pt>
                <c:pt idx="2">
                  <c:v>2</c:v>
                </c:pt>
                <c:pt idx="3">
                  <c:v>6</c:v>
                </c:pt>
                <c:pt idx="4">
                  <c:v>0</c:v>
                </c:pt>
                <c:pt idx="5">
                  <c:v>0</c:v>
                </c:pt>
                <c:pt idx="6">
                  <c:v>6</c:v>
                </c:pt>
                <c:pt idx="7">
                  <c:v>4</c:v>
                </c:pt>
                <c:pt idx="8">
                  <c:v>6</c:v>
                </c:pt>
                <c:pt idx="9">
                  <c:v>7.4285714285714288</c:v>
                </c:pt>
                <c:pt idx="10">
                  <c:v>8.375</c:v>
                </c:pt>
                <c:pt idx="11">
                  <c:v>7.5</c:v>
                </c:pt>
                <c:pt idx="12">
                  <c:v>8.1111111111111107</c:v>
                </c:pt>
                <c:pt idx="13">
                  <c:v>6.375</c:v>
                </c:pt>
                <c:pt idx="14">
                  <c:v>7.7142857142857144</c:v>
                </c:pt>
                <c:pt idx="15">
                  <c:v>7.75</c:v>
                </c:pt>
                <c:pt idx="16">
                  <c:v>8.5909090909090917</c:v>
                </c:pt>
                <c:pt idx="17">
                  <c:v>8.2777777777777786</c:v>
                </c:pt>
                <c:pt idx="18">
                  <c:v>7.8611111111111107</c:v>
                </c:pt>
                <c:pt idx="19">
                  <c:v>8.875</c:v>
                </c:pt>
                <c:pt idx="20">
                  <c:v>8.8863636363636367</c:v>
                </c:pt>
                <c:pt idx="21">
                  <c:v>8.2142857142857135</c:v>
                </c:pt>
                <c:pt idx="22">
                  <c:v>9.85</c:v>
                </c:pt>
                <c:pt idx="23">
                  <c:v>9.6190476190476186</c:v>
                </c:pt>
                <c:pt idx="24">
                  <c:v>10.282608695652176</c:v>
                </c:pt>
                <c:pt idx="25">
                  <c:v>9.6082474226804155</c:v>
                </c:pt>
                <c:pt idx="26">
                  <c:v>10.669724770642201</c:v>
                </c:pt>
                <c:pt idx="27">
                  <c:v>11.171428571428569</c:v>
                </c:pt>
                <c:pt idx="28">
                  <c:v>12.093023255813955</c:v>
                </c:pt>
                <c:pt idx="29">
                  <c:v>12.528985507246377</c:v>
                </c:pt>
                <c:pt idx="30">
                  <c:v>12.268456375838928</c:v>
                </c:pt>
                <c:pt idx="31">
                  <c:v>13.457364341085269</c:v>
                </c:pt>
                <c:pt idx="32">
                  <c:v>13.664634146341463</c:v>
                </c:pt>
                <c:pt idx="33">
                  <c:v>13.651428571428566</c:v>
                </c:pt>
                <c:pt idx="34">
                  <c:v>14.692708333333329</c:v>
                </c:pt>
                <c:pt idx="35">
                  <c:v>14.563218390804598</c:v>
                </c:pt>
                <c:pt idx="36">
                  <c:v>15.2</c:v>
                </c:pt>
                <c:pt idx="37">
                  <c:v>15.456852791878175</c:v>
                </c:pt>
                <c:pt idx="38">
                  <c:v>15.412621359223303</c:v>
                </c:pt>
                <c:pt idx="39">
                  <c:v>15.067873303167421</c:v>
                </c:pt>
                <c:pt idx="40">
                  <c:v>15.660098522167484</c:v>
                </c:pt>
                <c:pt idx="41">
                  <c:v>15.389610389610391</c:v>
                </c:pt>
                <c:pt idx="42">
                  <c:v>15.507177033492818</c:v>
                </c:pt>
                <c:pt idx="43">
                  <c:v>16.655555555555555</c:v>
                </c:pt>
                <c:pt idx="44">
                  <c:v>16.724137931034484</c:v>
                </c:pt>
                <c:pt idx="45">
                  <c:v>17.578125</c:v>
                </c:pt>
                <c:pt idx="46">
                  <c:v>16.199999999999996</c:v>
                </c:pt>
                <c:pt idx="47">
                  <c:v>17.237837837837834</c:v>
                </c:pt>
                <c:pt idx="48">
                  <c:v>18.529801324503307</c:v>
                </c:pt>
                <c:pt idx="49">
                  <c:v>19.494382022471907</c:v>
                </c:pt>
                <c:pt idx="50">
                  <c:v>17.027027027027025</c:v>
                </c:pt>
                <c:pt idx="51">
                  <c:v>18.030769230769231</c:v>
                </c:pt>
                <c:pt idx="52">
                  <c:v>18.25714285714286</c:v>
                </c:pt>
                <c:pt idx="53">
                  <c:v>21.096774193548388</c:v>
                </c:pt>
                <c:pt idx="54">
                  <c:v>18.115384615384613</c:v>
                </c:pt>
                <c:pt idx="55">
                  <c:v>21.812500000000004</c:v>
                </c:pt>
              </c:numCache>
            </c:numRef>
          </c:val>
          <c:smooth val="1"/>
          <c:extLst>
            <c:ext xmlns:c16="http://schemas.microsoft.com/office/drawing/2014/chart" uri="{C3380CC4-5D6E-409C-BE32-E72D297353CC}">
              <c16:uniqueId val="{00000002-9A25-444D-BDCF-921F9925860F}"/>
            </c:ext>
          </c:extLst>
        </c:ser>
        <c:ser>
          <c:idx val="3"/>
          <c:order val="3"/>
          <c:tx>
            <c:v>Maires femmes après élection</c:v>
          </c:tx>
          <c:spPr>
            <a:ln w="28575" cap="rnd">
              <a:solidFill>
                <a:srgbClr val="F79646"/>
              </a:solidFill>
              <a:round/>
            </a:ln>
            <a:effectLst/>
          </c:spPr>
          <c:marker>
            <c:symbol val="none"/>
          </c:marker>
          <c:cat>
            <c:numRef>
              <c:extLst>
                <c:ext xmlns:c15="http://schemas.microsoft.com/office/drawing/2012/chart" uri="{02D57815-91ED-43cb-92C2-25804820EDAC}">
                  <c15:fullRef>
                    <c15:sqref>Graph5!$B$8:$B$68</c15:sqref>
                  </c15:fullRef>
                </c:ext>
              </c:extLst>
              <c:f>Graph5!$B$13:$B$68</c:f>
              <c:numCache>
                <c:formatCode>General</c:formatCode>
                <c:ptCount val="56"/>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75</c:v>
                </c:pt>
                <c:pt idx="51">
                  <c:v>76</c:v>
                </c:pt>
                <c:pt idx="52">
                  <c:v>77</c:v>
                </c:pt>
                <c:pt idx="53">
                  <c:v>78</c:v>
                </c:pt>
                <c:pt idx="54">
                  <c:v>79</c:v>
                </c:pt>
                <c:pt idx="55">
                  <c:v>80</c:v>
                </c:pt>
              </c:numCache>
            </c:numRef>
          </c:cat>
          <c:val>
            <c:numRef>
              <c:extLst>
                <c:ext xmlns:c15="http://schemas.microsoft.com/office/drawing/2012/chart" uri="{02D57815-91ED-43cb-92C2-25804820EDAC}">
                  <c15:fullRef>
                    <c15:sqref>Graph5!$F$8:$F$68</c15:sqref>
                  </c15:fullRef>
                </c:ext>
              </c:extLst>
              <c:f>Graph5!$F$13:$F$68</c:f>
              <c:numCache>
                <c:formatCode>0.0</c:formatCode>
                <c:ptCount val="56"/>
                <c:pt idx="0">
                  <c:v>0</c:v>
                </c:pt>
                <c:pt idx="1">
                  <c:v>0</c:v>
                </c:pt>
                <c:pt idx="2">
                  <c:v>0.16666666666666666</c:v>
                </c:pt>
                <c:pt idx="3">
                  <c:v>1.2</c:v>
                </c:pt>
                <c:pt idx="4">
                  <c:v>0.2</c:v>
                </c:pt>
                <c:pt idx="5">
                  <c:v>1.7692307692307689</c:v>
                </c:pt>
                <c:pt idx="6">
                  <c:v>0.54545454545454541</c:v>
                </c:pt>
                <c:pt idx="7">
                  <c:v>1.3846153846153852</c:v>
                </c:pt>
                <c:pt idx="8">
                  <c:v>1.5500000000000005</c:v>
                </c:pt>
                <c:pt idx="9">
                  <c:v>1.8571428571428572</c:v>
                </c:pt>
                <c:pt idx="10">
                  <c:v>2.9642857142857144</c:v>
                </c:pt>
                <c:pt idx="11">
                  <c:v>2.1739130434782603</c:v>
                </c:pt>
                <c:pt idx="12">
                  <c:v>2.4285714285714288</c:v>
                </c:pt>
                <c:pt idx="13">
                  <c:v>3.4237288135593213</c:v>
                </c:pt>
                <c:pt idx="14">
                  <c:v>2.8727272727272726</c:v>
                </c:pt>
                <c:pt idx="15">
                  <c:v>4.0333333333333332</c:v>
                </c:pt>
                <c:pt idx="16">
                  <c:v>3.984375</c:v>
                </c:pt>
                <c:pt idx="17">
                  <c:v>4.5</c:v>
                </c:pt>
                <c:pt idx="18">
                  <c:v>4.8115942028985508</c:v>
                </c:pt>
                <c:pt idx="19">
                  <c:v>5.1509433962264151</c:v>
                </c:pt>
                <c:pt idx="20">
                  <c:v>5.2019230769230766</c:v>
                </c:pt>
                <c:pt idx="21">
                  <c:v>5.5686274509803919</c:v>
                </c:pt>
                <c:pt idx="22">
                  <c:v>6.1711711711711708</c:v>
                </c:pt>
                <c:pt idx="23">
                  <c:v>5.6818181818181817</c:v>
                </c:pt>
                <c:pt idx="24">
                  <c:v>7.0481927710843388</c:v>
                </c:pt>
                <c:pt idx="25">
                  <c:v>7.7215189873417733</c:v>
                </c:pt>
                <c:pt idx="26">
                  <c:v>7.5030303030303029</c:v>
                </c:pt>
                <c:pt idx="27">
                  <c:v>8.1829268292682897</c:v>
                </c:pt>
                <c:pt idx="28">
                  <c:v>8.8606060606060613</c:v>
                </c:pt>
                <c:pt idx="29">
                  <c:v>9.4431818181818183</c:v>
                </c:pt>
                <c:pt idx="30">
                  <c:v>9.3453608247422704</c:v>
                </c:pt>
                <c:pt idx="31">
                  <c:v>9.3897435897435866</c:v>
                </c:pt>
                <c:pt idx="32">
                  <c:v>10.107142857142858</c:v>
                </c:pt>
                <c:pt idx="33">
                  <c:v>9.882926829268289</c:v>
                </c:pt>
                <c:pt idx="34">
                  <c:v>11.090476190476188</c:v>
                </c:pt>
                <c:pt idx="35">
                  <c:v>10.360975609756098</c:v>
                </c:pt>
                <c:pt idx="36">
                  <c:v>10.878923766816143</c:v>
                </c:pt>
                <c:pt idx="37">
                  <c:v>11.353591160220997</c:v>
                </c:pt>
                <c:pt idx="38">
                  <c:v>11.00865800865801</c:v>
                </c:pt>
                <c:pt idx="39">
                  <c:v>10.995555555555553</c:v>
                </c:pt>
                <c:pt idx="40">
                  <c:v>11.728205128205124</c:v>
                </c:pt>
                <c:pt idx="41">
                  <c:v>12.853107344632773</c:v>
                </c:pt>
                <c:pt idx="42">
                  <c:v>11.393258426966291</c:v>
                </c:pt>
                <c:pt idx="43">
                  <c:v>13.277372262773724</c:v>
                </c:pt>
                <c:pt idx="44">
                  <c:v>14.123966942148762</c:v>
                </c:pt>
                <c:pt idx="45">
                  <c:v>13.83453237410072</c:v>
                </c:pt>
                <c:pt idx="46">
                  <c:v>12.292452830188678</c:v>
                </c:pt>
                <c:pt idx="47">
                  <c:v>15.426966292134829</c:v>
                </c:pt>
                <c:pt idx="48">
                  <c:v>16.96153846153846</c:v>
                </c:pt>
                <c:pt idx="49">
                  <c:v>16.899999999999999</c:v>
                </c:pt>
                <c:pt idx="50">
                  <c:v>14.656249999999998</c:v>
                </c:pt>
                <c:pt idx="51">
                  <c:v>16.047619047619051</c:v>
                </c:pt>
                <c:pt idx="52">
                  <c:v>10.571428571428571</c:v>
                </c:pt>
                <c:pt idx="53">
                  <c:v>25.666666666666671</c:v>
                </c:pt>
                <c:pt idx="54">
                  <c:v>14.5</c:v>
                </c:pt>
                <c:pt idx="55">
                  <c:v>16.333333333333329</c:v>
                </c:pt>
              </c:numCache>
            </c:numRef>
          </c:val>
          <c:smooth val="0"/>
          <c:extLst>
            <c:ext xmlns:c16="http://schemas.microsoft.com/office/drawing/2014/chart" uri="{C3380CC4-5D6E-409C-BE32-E72D297353CC}">
              <c16:uniqueId val="{00000003-9A25-444D-BDCF-921F9925860F}"/>
            </c:ext>
          </c:extLst>
        </c:ser>
        <c:dLbls>
          <c:showLegendKey val="0"/>
          <c:showVal val="0"/>
          <c:showCatName val="0"/>
          <c:showSerName val="0"/>
          <c:showPercent val="0"/>
          <c:showBubbleSize val="0"/>
        </c:dLbls>
        <c:smooth val="0"/>
        <c:axId val="867668848"/>
        <c:axId val="867671008"/>
      </c:lineChart>
      <c:catAx>
        <c:axId val="86766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867671008"/>
        <c:crosses val="autoZero"/>
        <c:auto val="1"/>
        <c:lblAlgn val="ctr"/>
        <c:lblOffset val="100"/>
        <c:tickLblSkip val="5"/>
        <c:noMultiLvlLbl val="0"/>
      </c:catAx>
      <c:valAx>
        <c:axId val="867671008"/>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867668848"/>
        <c:crosses val="autoZero"/>
        <c:crossBetween val="midCat"/>
      </c:valAx>
      <c:spPr>
        <a:noFill/>
        <a:ln>
          <a:noFill/>
        </a:ln>
        <a:effectLst/>
      </c:spPr>
    </c:plotArea>
    <c:legend>
      <c:legendPos val="b"/>
      <c:layout>
        <c:manualLayout>
          <c:xMode val="edge"/>
          <c:yMode val="edge"/>
          <c:x val="2.4054312705496652E-2"/>
          <c:y val="0.88106475272893459"/>
          <c:w val="0.95911159119550493"/>
          <c:h val="9.9905751552701968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Graph6!$A$6</c:f>
              <c:strCache>
                <c:ptCount val="1"/>
                <c:pt idx="0">
                  <c:v>Moins de 45</c:v>
                </c:pt>
              </c:strCache>
            </c:strRef>
          </c:tx>
          <c:spPr>
            <a:solidFill>
              <a:srgbClr val="4F81BD"/>
            </a:solidFill>
            <a:ln>
              <a:noFill/>
            </a:ln>
            <a:effectLst/>
          </c:spPr>
          <c:invertIfNegative val="0"/>
          <c:cat>
            <c:multiLvlStrRef>
              <c:f>Graph6!$B$4:$I$5</c:f>
              <c:multiLvlStrCache>
                <c:ptCount val="8"/>
                <c:lvl>
                  <c:pt idx="0">
                    <c:v>Avant</c:v>
                  </c:pt>
                  <c:pt idx="1">
                    <c:v>Après</c:v>
                  </c:pt>
                  <c:pt idx="2">
                    <c:v>Avant</c:v>
                  </c:pt>
                  <c:pt idx="3">
                    <c:v>Après</c:v>
                  </c:pt>
                  <c:pt idx="4">
                    <c:v>Avant</c:v>
                  </c:pt>
                  <c:pt idx="5">
                    <c:v>Après</c:v>
                  </c:pt>
                  <c:pt idx="6">
                    <c:v>Avant</c:v>
                  </c:pt>
                  <c:pt idx="7">
                    <c:v>Après</c:v>
                  </c:pt>
                </c:lvl>
                <c:lvl>
                  <c:pt idx="0">
                    <c:v>Ensemble</c:v>
                  </c:pt>
                  <c:pt idx="2">
                    <c:v>Maires</c:v>
                  </c:pt>
                  <c:pt idx="4">
                    <c:v>Adjoints</c:v>
                  </c:pt>
                  <c:pt idx="6">
                    <c:v>Conseillers municipaux</c:v>
                  </c:pt>
                </c:lvl>
              </c:multiLvlStrCache>
            </c:multiLvlStrRef>
          </c:cat>
          <c:val>
            <c:numRef>
              <c:f>Graph6!$B$6:$I$6</c:f>
              <c:numCache>
                <c:formatCode>0.0%</c:formatCode>
                <c:ptCount val="8"/>
                <c:pt idx="0">
                  <c:v>0.44623781585283184</c:v>
                </c:pt>
                <c:pt idx="1">
                  <c:v>0.46453964888693539</c:v>
                </c:pt>
                <c:pt idx="2">
                  <c:v>0.18506751389992057</c:v>
                </c:pt>
                <c:pt idx="3">
                  <c:v>0.22282608695652173</c:v>
                </c:pt>
                <c:pt idx="4">
                  <c:v>0.38622247317899494</c:v>
                </c:pt>
                <c:pt idx="5">
                  <c:v>0.41764380252629463</c:v>
                </c:pt>
                <c:pt idx="6">
                  <c:v>0.45763969886544376</c:v>
                </c:pt>
                <c:pt idx="7">
                  <c:v>0.47735538194049004</c:v>
                </c:pt>
              </c:numCache>
            </c:numRef>
          </c:val>
          <c:extLst>
            <c:ext xmlns:c16="http://schemas.microsoft.com/office/drawing/2014/chart" uri="{C3380CC4-5D6E-409C-BE32-E72D297353CC}">
              <c16:uniqueId val="{00000000-BC7C-4158-923C-AE99C8C8488A}"/>
            </c:ext>
          </c:extLst>
        </c:ser>
        <c:ser>
          <c:idx val="1"/>
          <c:order val="1"/>
          <c:tx>
            <c:strRef>
              <c:f>Graph6!$A$7</c:f>
              <c:strCache>
                <c:ptCount val="1"/>
                <c:pt idx="0">
                  <c:v>45-54 ans</c:v>
                </c:pt>
              </c:strCache>
            </c:strRef>
          </c:tx>
          <c:spPr>
            <a:solidFill>
              <a:srgbClr val="C0504D"/>
            </a:solidFill>
            <a:ln>
              <a:noFill/>
            </a:ln>
            <a:effectLst/>
          </c:spPr>
          <c:invertIfNegative val="0"/>
          <c:cat>
            <c:multiLvlStrRef>
              <c:f>Graph6!$B$4:$I$5</c:f>
              <c:multiLvlStrCache>
                <c:ptCount val="8"/>
                <c:lvl>
                  <c:pt idx="0">
                    <c:v>Avant</c:v>
                  </c:pt>
                  <c:pt idx="1">
                    <c:v>Après</c:v>
                  </c:pt>
                  <c:pt idx="2">
                    <c:v>Avant</c:v>
                  </c:pt>
                  <c:pt idx="3">
                    <c:v>Après</c:v>
                  </c:pt>
                  <c:pt idx="4">
                    <c:v>Avant</c:v>
                  </c:pt>
                  <c:pt idx="5">
                    <c:v>Après</c:v>
                  </c:pt>
                  <c:pt idx="6">
                    <c:v>Avant</c:v>
                  </c:pt>
                  <c:pt idx="7">
                    <c:v>Après</c:v>
                  </c:pt>
                </c:lvl>
                <c:lvl>
                  <c:pt idx="0">
                    <c:v>Ensemble</c:v>
                  </c:pt>
                  <c:pt idx="2">
                    <c:v>Maires</c:v>
                  </c:pt>
                  <c:pt idx="4">
                    <c:v>Adjoints</c:v>
                  </c:pt>
                  <c:pt idx="6">
                    <c:v>Conseillers municipaux</c:v>
                  </c:pt>
                </c:lvl>
              </c:multiLvlStrCache>
            </c:multiLvlStrRef>
          </c:cat>
          <c:val>
            <c:numRef>
              <c:f>Graph6!$B$7:$I$7</c:f>
              <c:numCache>
                <c:formatCode>0.0%</c:formatCode>
                <c:ptCount val="8"/>
                <c:pt idx="0">
                  <c:v>0.43223437244981233</c:v>
                </c:pt>
                <c:pt idx="1">
                  <c:v>0.44184821221870085</c:v>
                </c:pt>
                <c:pt idx="2">
                  <c:v>0.19964780981730135</c:v>
                </c:pt>
                <c:pt idx="3">
                  <c:v>0.21680452764475402</c:v>
                </c:pt>
                <c:pt idx="4">
                  <c:v>0.39065615370672468</c:v>
                </c:pt>
                <c:pt idx="5">
                  <c:v>0.40752256009706528</c:v>
                </c:pt>
                <c:pt idx="6">
                  <c:v>0.45281406039883665</c:v>
                </c:pt>
                <c:pt idx="7">
                  <c:v>0.46854416208343297</c:v>
                </c:pt>
              </c:numCache>
            </c:numRef>
          </c:val>
          <c:extLst>
            <c:ext xmlns:c16="http://schemas.microsoft.com/office/drawing/2014/chart" uri="{C3380CC4-5D6E-409C-BE32-E72D297353CC}">
              <c16:uniqueId val="{00000001-BC7C-4158-923C-AE99C8C8488A}"/>
            </c:ext>
          </c:extLst>
        </c:ser>
        <c:ser>
          <c:idx val="2"/>
          <c:order val="2"/>
          <c:tx>
            <c:strRef>
              <c:f>Graph6!$A$8</c:f>
              <c:strCache>
                <c:ptCount val="1"/>
                <c:pt idx="0">
                  <c:v>55-64 ans</c:v>
                </c:pt>
              </c:strCache>
            </c:strRef>
          </c:tx>
          <c:spPr>
            <a:solidFill>
              <a:srgbClr val="9BBB59"/>
            </a:solidFill>
            <a:ln>
              <a:noFill/>
            </a:ln>
            <a:effectLst/>
          </c:spPr>
          <c:invertIfNegative val="0"/>
          <c:cat>
            <c:multiLvlStrRef>
              <c:f>Graph6!$B$4:$I$5</c:f>
              <c:multiLvlStrCache>
                <c:ptCount val="8"/>
                <c:lvl>
                  <c:pt idx="0">
                    <c:v>Avant</c:v>
                  </c:pt>
                  <c:pt idx="1">
                    <c:v>Après</c:v>
                  </c:pt>
                  <c:pt idx="2">
                    <c:v>Avant</c:v>
                  </c:pt>
                  <c:pt idx="3">
                    <c:v>Après</c:v>
                  </c:pt>
                  <c:pt idx="4">
                    <c:v>Avant</c:v>
                  </c:pt>
                  <c:pt idx="5">
                    <c:v>Après</c:v>
                  </c:pt>
                  <c:pt idx="6">
                    <c:v>Avant</c:v>
                  </c:pt>
                  <c:pt idx="7">
                    <c:v>Après</c:v>
                  </c:pt>
                </c:lvl>
                <c:lvl>
                  <c:pt idx="0">
                    <c:v>Ensemble</c:v>
                  </c:pt>
                  <c:pt idx="2">
                    <c:v>Maires</c:v>
                  </c:pt>
                  <c:pt idx="4">
                    <c:v>Adjoints</c:v>
                  </c:pt>
                  <c:pt idx="6">
                    <c:v>Conseillers municipaux</c:v>
                  </c:pt>
                </c:lvl>
              </c:multiLvlStrCache>
            </c:multiLvlStrRef>
          </c:cat>
          <c:val>
            <c:numRef>
              <c:f>Graph6!$B$8:$I$8</c:f>
              <c:numCache>
                <c:formatCode>0.0%</c:formatCode>
                <c:ptCount val="8"/>
                <c:pt idx="0">
                  <c:v>0.38635626024111647</c:v>
                </c:pt>
                <c:pt idx="1">
                  <c:v>0.37959489872468116</c:v>
                </c:pt>
                <c:pt idx="2">
                  <c:v>0.17356254856254857</c:v>
                </c:pt>
                <c:pt idx="3">
                  <c:v>0.17713158346200034</c:v>
                </c:pt>
                <c:pt idx="4">
                  <c:v>0.36323487054757259</c:v>
                </c:pt>
                <c:pt idx="5">
                  <c:v>0.34413754227733934</c:v>
                </c:pt>
                <c:pt idx="6">
                  <c:v>0.42071804307314886</c:v>
                </c:pt>
                <c:pt idx="7">
                  <c:v>0.42377855931988967</c:v>
                </c:pt>
              </c:numCache>
            </c:numRef>
          </c:val>
          <c:extLst>
            <c:ext xmlns:c16="http://schemas.microsoft.com/office/drawing/2014/chart" uri="{C3380CC4-5D6E-409C-BE32-E72D297353CC}">
              <c16:uniqueId val="{00000002-BC7C-4158-923C-AE99C8C8488A}"/>
            </c:ext>
          </c:extLst>
        </c:ser>
        <c:ser>
          <c:idx val="3"/>
          <c:order val="3"/>
          <c:tx>
            <c:strRef>
              <c:f>Graph6!$A$9</c:f>
              <c:strCache>
                <c:ptCount val="1"/>
                <c:pt idx="0">
                  <c:v>65-74 ans</c:v>
                </c:pt>
              </c:strCache>
            </c:strRef>
          </c:tx>
          <c:spPr>
            <a:solidFill>
              <a:srgbClr val="8064A2"/>
            </a:solidFill>
            <a:ln>
              <a:noFill/>
            </a:ln>
            <a:effectLst/>
          </c:spPr>
          <c:invertIfNegative val="0"/>
          <c:cat>
            <c:multiLvlStrRef>
              <c:f>Graph6!$B$4:$I$5</c:f>
              <c:multiLvlStrCache>
                <c:ptCount val="8"/>
                <c:lvl>
                  <c:pt idx="0">
                    <c:v>Avant</c:v>
                  </c:pt>
                  <c:pt idx="1">
                    <c:v>Après</c:v>
                  </c:pt>
                  <c:pt idx="2">
                    <c:v>Avant</c:v>
                  </c:pt>
                  <c:pt idx="3">
                    <c:v>Après</c:v>
                  </c:pt>
                  <c:pt idx="4">
                    <c:v>Avant</c:v>
                  </c:pt>
                  <c:pt idx="5">
                    <c:v>Après</c:v>
                  </c:pt>
                  <c:pt idx="6">
                    <c:v>Avant</c:v>
                  </c:pt>
                  <c:pt idx="7">
                    <c:v>Après</c:v>
                  </c:pt>
                </c:lvl>
                <c:lvl>
                  <c:pt idx="0">
                    <c:v>Ensemble</c:v>
                  </c:pt>
                  <c:pt idx="2">
                    <c:v>Maires</c:v>
                  </c:pt>
                  <c:pt idx="4">
                    <c:v>Adjoints</c:v>
                  </c:pt>
                  <c:pt idx="6">
                    <c:v>Conseillers municipaux</c:v>
                  </c:pt>
                </c:lvl>
              </c:multiLvlStrCache>
            </c:multiLvlStrRef>
          </c:cat>
          <c:val>
            <c:numRef>
              <c:f>Graph6!$B$9:$I$9</c:f>
              <c:numCache>
                <c:formatCode>0.0%</c:formatCode>
                <c:ptCount val="8"/>
                <c:pt idx="0">
                  <c:v>0.33195332108572462</c:v>
                </c:pt>
                <c:pt idx="1">
                  <c:v>0.33614014081757487</c:v>
                </c:pt>
                <c:pt idx="2">
                  <c:v>0.12989425550157188</c:v>
                </c:pt>
                <c:pt idx="3">
                  <c:v>0.13200628601361969</c:v>
                </c:pt>
                <c:pt idx="4">
                  <c:v>0.30738086915996737</c:v>
                </c:pt>
                <c:pt idx="5">
                  <c:v>0.29994944155903847</c:v>
                </c:pt>
                <c:pt idx="6">
                  <c:v>0.38625708073891113</c:v>
                </c:pt>
                <c:pt idx="7">
                  <c:v>0.39622268584605247</c:v>
                </c:pt>
              </c:numCache>
            </c:numRef>
          </c:val>
          <c:extLst>
            <c:ext xmlns:c16="http://schemas.microsoft.com/office/drawing/2014/chart" uri="{C3380CC4-5D6E-409C-BE32-E72D297353CC}">
              <c16:uniqueId val="{00000003-BC7C-4158-923C-AE99C8C8488A}"/>
            </c:ext>
          </c:extLst>
        </c:ser>
        <c:ser>
          <c:idx val="4"/>
          <c:order val="4"/>
          <c:tx>
            <c:strRef>
              <c:f>Graph6!$A$10</c:f>
              <c:strCache>
                <c:ptCount val="1"/>
                <c:pt idx="0">
                  <c:v>75 ans et +</c:v>
                </c:pt>
              </c:strCache>
            </c:strRef>
          </c:tx>
          <c:spPr>
            <a:solidFill>
              <a:srgbClr val="4BACC6"/>
            </a:solidFill>
            <a:ln>
              <a:noFill/>
            </a:ln>
            <a:effectLst/>
          </c:spPr>
          <c:invertIfNegative val="0"/>
          <c:cat>
            <c:multiLvlStrRef>
              <c:f>Graph6!$B$4:$I$5</c:f>
              <c:multiLvlStrCache>
                <c:ptCount val="8"/>
                <c:lvl>
                  <c:pt idx="0">
                    <c:v>Avant</c:v>
                  </c:pt>
                  <c:pt idx="1">
                    <c:v>Après</c:v>
                  </c:pt>
                  <c:pt idx="2">
                    <c:v>Avant</c:v>
                  </c:pt>
                  <c:pt idx="3">
                    <c:v>Après</c:v>
                  </c:pt>
                  <c:pt idx="4">
                    <c:v>Avant</c:v>
                  </c:pt>
                  <c:pt idx="5">
                    <c:v>Après</c:v>
                  </c:pt>
                  <c:pt idx="6">
                    <c:v>Avant</c:v>
                  </c:pt>
                  <c:pt idx="7">
                    <c:v>Après</c:v>
                  </c:pt>
                </c:lvl>
                <c:lvl>
                  <c:pt idx="0">
                    <c:v>Ensemble</c:v>
                  </c:pt>
                  <c:pt idx="2">
                    <c:v>Maires</c:v>
                  </c:pt>
                  <c:pt idx="4">
                    <c:v>Adjoints</c:v>
                  </c:pt>
                  <c:pt idx="6">
                    <c:v>Conseillers municipaux</c:v>
                  </c:pt>
                </c:lvl>
              </c:multiLvlStrCache>
            </c:multiLvlStrRef>
          </c:cat>
          <c:val>
            <c:numRef>
              <c:f>Graph6!$B$10:$I$10</c:f>
              <c:numCache>
                <c:formatCode>0.0%</c:formatCode>
                <c:ptCount val="8"/>
                <c:pt idx="0">
                  <c:v>0.30107710719781161</c:v>
                </c:pt>
                <c:pt idx="1">
                  <c:v>0.30580798103516399</c:v>
                </c:pt>
                <c:pt idx="2">
                  <c:v>0.11033210332103321</c:v>
                </c:pt>
                <c:pt idx="3">
                  <c:v>0.10563380281690141</c:v>
                </c:pt>
                <c:pt idx="4">
                  <c:v>0.25723849372384938</c:v>
                </c:pt>
                <c:pt idx="5">
                  <c:v>0.24652338811630847</c:v>
                </c:pt>
                <c:pt idx="6">
                  <c:v>0.35402080076133507</c:v>
                </c:pt>
                <c:pt idx="7">
                  <c:v>0.35704593913549137</c:v>
                </c:pt>
              </c:numCache>
            </c:numRef>
          </c:val>
          <c:extLst>
            <c:ext xmlns:c16="http://schemas.microsoft.com/office/drawing/2014/chart" uri="{C3380CC4-5D6E-409C-BE32-E72D297353CC}">
              <c16:uniqueId val="{00000004-BC7C-4158-923C-AE99C8C8488A}"/>
            </c:ext>
          </c:extLst>
        </c:ser>
        <c:dLbls>
          <c:showLegendKey val="0"/>
          <c:showVal val="0"/>
          <c:showCatName val="0"/>
          <c:showSerName val="0"/>
          <c:showPercent val="0"/>
          <c:showBubbleSize val="0"/>
        </c:dLbls>
        <c:gapWidth val="219"/>
        <c:overlap val="-27"/>
        <c:axId val="883612160"/>
        <c:axId val="883610360"/>
      </c:barChart>
      <c:scatterChart>
        <c:scatterStyle val="lineMarker"/>
        <c:varyColors val="0"/>
        <c:dLbls>
          <c:showLegendKey val="0"/>
          <c:showVal val="0"/>
          <c:showCatName val="0"/>
          <c:showSerName val="0"/>
          <c:showPercent val="0"/>
          <c:showBubbleSize val="0"/>
        </c:dLbls>
        <c:axId val="883612160"/>
        <c:axId val="883610360"/>
        <c:extLst>
          <c:ext xmlns:c15="http://schemas.microsoft.com/office/drawing/2012/chart" uri="{02D57815-91ED-43cb-92C2-25804820EDAC}">
            <c15:filteredScatterSeries>
              <c15:ser>
                <c:idx val="5"/>
                <c:order val="5"/>
                <c:tx>
                  <c:strRef>
                    <c:extLst>
                      <c:ext uri="{02D57815-91ED-43cb-92C2-25804820EDAC}">
                        <c15:formulaRef>
                          <c15:sqref>Graph6!$A$11</c15:sqref>
                        </c15:formulaRef>
                      </c:ext>
                    </c:extLst>
                    <c:strCache>
                      <c:ptCount val="1"/>
                      <c:pt idx="0">
                        <c:v>Total</c:v>
                      </c:pt>
                    </c:strCache>
                  </c:strRef>
                </c:tx>
                <c:spPr>
                  <a:ln w="25400" cap="rnd">
                    <a:noFill/>
                    <a:round/>
                  </a:ln>
                  <a:effectLst/>
                </c:spPr>
                <c:marker>
                  <c:symbol val="circle"/>
                  <c:size val="5"/>
                  <c:spPr>
                    <a:solidFill>
                      <a:schemeClr val="accent6"/>
                    </a:solidFill>
                    <a:ln w="9525">
                      <a:solidFill>
                        <a:schemeClr val="accent6"/>
                      </a:solidFill>
                    </a:ln>
                    <a:effectLst/>
                  </c:spPr>
                </c:marker>
                <c:xVal>
                  <c:multiLvlStrRef>
                    <c:extLst>
                      <c:ext uri="{02D57815-91ED-43cb-92C2-25804820EDAC}">
                        <c15:formulaRef>
                          <c15:sqref>Graph6!$B$4:$I$5</c15:sqref>
                        </c15:formulaRef>
                      </c:ext>
                    </c:extLst>
                    <c:multiLvlStrCache>
                      <c:ptCount val="8"/>
                      <c:lvl>
                        <c:pt idx="0">
                          <c:v>Avant</c:v>
                        </c:pt>
                        <c:pt idx="1">
                          <c:v>Après</c:v>
                        </c:pt>
                        <c:pt idx="2">
                          <c:v>Avant</c:v>
                        </c:pt>
                        <c:pt idx="3">
                          <c:v>Après</c:v>
                        </c:pt>
                        <c:pt idx="4">
                          <c:v>Avant</c:v>
                        </c:pt>
                        <c:pt idx="5">
                          <c:v>Après</c:v>
                        </c:pt>
                        <c:pt idx="6">
                          <c:v>Avant</c:v>
                        </c:pt>
                        <c:pt idx="7">
                          <c:v>Après</c:v>
                        </c:pt>
                      </c:lvl>
                      <c:lvl>
                        <c:pt idx="0">
                          <c:v>Ensemble</c:v>
                        </c:pt>
                        <c:pt idx="2">
                          <c:v>Maires</c:v>
                        </c:pt>
                        <c:pt idx="4">
                          <c:v>Adjoints</c:v>
                        </c:pt>
                        <c:pt idx="6">
                          <c:v>Conseillers municipaux</c:v>
                        </c:pt>
                      </c:lvl>
                    </c:multiLvlStrCache>
                  </c:multiLvlStrRef>
                </c:xVal>
                <c:yVal>
                  <c:numRef>
                    <c:extLst>
                      <c:ext uri="{02D57815-91ED-43cb-92C2-25804820EDAC}">
                        <c15:formulaRef>
                          <c15:sqref>Graph6!$B$11:$I$11</c15:sqref>
                        </c15:formulaRef>
                      </c:ext>
                    </c:extLst>
                    <c:numCache>
                      <c:formatCode>0.0%</c:formatCode>
                      <c:ptCount val="8"/>
                      <c:pt idx="0">
                        <c:v>0.39151230137957821</c:v>
                      </c:pt>
                      <c:pt idx="1">
                        <c:v>0.4145831665095957</c:v>
                      </c:pt>
                      <c:pt idx="2">
                        <c:v>0.15376173637361298</c:v>
                      </c:pt>
                      <c:pt idx="3">
                        <c:v>0.17478331358732929</c:v>
                      </c:pt>
                      <c:pt idx="4">
                        <c:v>0.34623378904534674</c:v>
                      </c:pt>
                      <c:pt idx="5">
                        <c:v>0.36400173371685252</c:v>
                      </c:pt>
                      <c:pt idx="6">
                        <c:v>0.42826164668067018</c:v>
                      </c:pt>
                      <c:pt idx="7">
                        <c:v>0.45087154938025353</c:v>
                      </c:pt>
                    </c:numCache>
                  </c:numRef>
                </c:yVal>
                <c:smooth val="0"/>
                <c:extLst>
                  <c:ext xmlns:c16="http://schemas.microsoft.com/office/drawing/2014/chart" uri="{C3380CC4-5D6E-409C-BE32-E72D297353CC}">
                    <c16:uniqueId val="{00000005-BC7C-4158-923C-AE99C8C8488A}"/>
                  </c:ext>
                </c:extLst>
              </c15:ser>
            </c15:filteredScatterSeries>
          </c:ext>
        </c:extLst>
      </c:scatterChart>
      <c:catAx>
        <c:axId val="88361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883610360"/>
        <c:crosses val="autoZero"/>
        <c:auto val="1"/>
        <c:lblAlgn val="ctr"/>
        <c:lblOffset val="100"/>
        <c:noMultiLvlLbl val="0"/>
      </c:catAx>
      <c:valAx>
        <c:axId val="88361036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883612160"/>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19</xdr:col>
      <xdr:colOff>426720</xdr:colOff>
      <xdr:row>26</xdr:row>
      <xdr:rowOff>161290</xdr:rowOff>
    </xdr:to>
    <xdr:pic>
      <xdr:nvPicPr>
        <xdr:cNvPr id="4" name="Image 3">
          <a:extLst>
            <a:ext uri="{FF2B5EF4-FFF2-40B4-BE49-F238E27FC236}">
              <a16:creationId xmlns:a16="http://schemas.microsoft.com/office/drawing/2014/main" id="{B6FCFE68-4827-DBD4-40B9-F990852E24D0}"/>
            </a:ext>
          </a:extLst>
        </xdr:cNvPr>
        <xdr:cNvPicPr>
          <a:picLocks noChangeAspect="1"/>
        </xdr:cNvPicPr>
      </xdr:nvPicPr>
      <xdr:blipFill>
        <a:blip xmlns:r="http://schemas.openxmlformats.org/officeDocument/2006/relationships" r:embed="rId1"/>
        <a:stretch>
          <a:fillRect/>
        </a:stretch>
      </xdr:blipFill>
      <xdr:spPr>
        <a:xfrm>
          <a:off x="9144000" y="1143000"/>
          <a:ext cx="5760720" cy="4352290"/>
        </a:xfrm>
        <a:prstGeom prst="rect">
          <a:avLst/>
        </a:prstGeom>
      </xdr:spPr>
    </xdr:pic>
    <xdr:clientData/>
  </xdr:twoCellAnchor>
  <xdr:twoCellAnchor editAs="oneCell">
    <xdr:from>
      <xdr:col>12</xdr:col>
      <xdr:colOff>0</xdr:colOff>
      <xdr:row>33</xdr:row>
      <xdr:rowOff>0</xdr:rowOff>
    </xdr:from>
    <xdr:to>
      <xdr:col>19</xdr:col>
      <xdr:colOff>427219</xdr:colOff>
      <xdr:row>55</xdr:row>
      <xdr:rowOff>143632</xdr:rowOff>
    </xdr:to>
    <xdr:pic>
      <xdr:nvPicPr>
        <xdr:cNvPr id="6" name="Image 5">
          <a:extLst>
            <a:ext uri="{FF2B5EF4-FFF2-40B4-BE49-F238E27FC236}">
              <a16:creationId xmlns:a16="http://schemas.microsoft.com/office/drawing/2014/main" id="{114A0ECF-7369-0470-280F-9D73091DA637}"/>
            </a:ext>
          </a:extLst>
        </xdr:cNvPr>
        <xdr:cNvPicPr>
          <a:picLocks noChangeAspect="1"/>
        </xdr:cNvPicPr>
      </xdr:nvPicPr>
      <xdr:blipFill>
        <a:blip xmlns:r="http://schemas.openxmlformats.org/officeDocument/2006/relationships" r:embed="rId2"/>
        <a:stretch>
          <a:fillRect/>
        </a:stretch>
      </xdr:blipFill>
      <xdr:spPr>
        <a:xfrm>
          <a:off x="9144000" y="6667500"/>
          <a:ext cx="5761219" cy="43346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8</xdr:col>
      <xdr:colOff>304800</xdr:colOff>
      <xdr:row>4</xdr:row>
      <xdr:rowOff>114300</xdr:rowOff>
    </xdr:to>
    <xdr:sp macro="" textlink="">
      <xdr:nvSpPr>
        <xdr:cNvPr id="2" name="AutoShape 1">
          <a:extLst>
            <a:ext uri="{FF2B5EF4-FFF2-40B4-BE49-F238E27FC236}">
              <a16:creationId xmlns:a16="http://schemas.microsoft.com/office/drawing/2014/main" id="{4C534670-8B67-4380-A338-F39AA8B18AFF}"/>
            </a:ext>
          </a:extLst>
        </xdr:cNvPr>
        <xdr:cNvSpPr>
          <a:spLocks noChangeAspect="1" noChangeArrowheads="1"/>
        </xdr:cNvSpPr>
      </xdr:nvSpPr>
      <xdr:spPr bwMode="auto">
        <a:xfrm>
          <a:off x="12820650" y="61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xdr:row>
      <xdr:rowOff>0</xdr:rowOff>
    </xdr:from>
    <xdr:to>
      <xdr:col>8</xdr:col>
      <xdr:colOff>304800</xdr:colOff>
      <xdr:row>4</xdr:row>
      <xdr:rowOff>114300</xdr:rowOff>
    </xdr:to>
    <xdr:sp macro="" textlink="">
      <xdr:nvSpPr>
        <xdr:cNvPr id="3" name="AutoShape 2">
          <a:extLst>
            <a:ext uri="{FF2B5EF4-FFF2-40B4-BE49-F238E27FC236}">
              <a16:creationId xmlns:a16="http://schemas.microsoft.com/office/drawing/2014/main" id="{ED121D46-61FA-4951-B679-DAF1F234D90A}"/>
            </a:ext>
          </a:extLst>
        </xdr:cNvPr>
        <xdr:cNvSpPr>
          <a:spLocks noChangeAspect="1" noChangeArrowheads="1"/>
        </xdr:cNvSpPr>
      </xdr:nvSpPr>
      <xdr:spPr bwMode="auto">
        <a:xfrm>
          <a:off x="12820650" y="61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57150</xdr:colOff>
      <xdr:row>12</xdr:row>
      <xdr:rowOff>0</xdr:rowOff>
    </xdr:from>
    <xdr:to>
      <xdr:col>16</xdr:col>
      <xdr:colOff>28575</xdr:colOff>
      <xdr:row>33</xdr:row>
      <xdr:rowOff>28857</xdr:rowOff>
    </xdr:to>
    <xdr:pic>
      <xdr:nvPicPr>
        <xdr:cNvPr id="7" name="Image 6">
          <a:extLst>
            <a:ext uri="{FF2B5EF4-FFF2-40B4-BE49-F238E27FC236}">
              <a16:creationId xmlns:a16="http://schemas.microsoft.com/office/drawing/2014/main" id="{83C052C4-710F-412E-A2F2-A2A7E0553C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0" y="2381250"/>
          <a:ext cx="7772400" cy="40388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0</xdr:colOff>
      <xdr:row>11</xdr:row>
      <xdr:rowOff>0</xdr:rowOff>
    </xdr:from>
    <xdr:to>
      <xdr:col>15</xdr:col>
      <xdr:colOff>533400</xdr:colOff>
      <xdr:row>32</xdr:row>
      <xdr:rowOff>28857</xdr:rowOff>
    </xdr:to>
    <xdr:pic>
      <xdr:nvPicPr>
        <xdr:cNvPr id="4" name="Image 3">
          <a:extLst>
            <a:ext uri="{FF2B5EF4-FFF2-40B4-BE49-F238E27FC236}">
              <a16:creationId xmlns:a16="http://schemas.microsoft.com/office/drawing/2014/main" id="{DD43915D-927B-D0FC-A26E-2A930CE67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2200" y="2247900"/>
          <a:ext cx="7772400" cy="40388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0</xdr:colOff>
      <xdr:row>13</xdr:row>
      <xdr:rowOff>0</xdr:rowOff>
    </xdr:from>
    <xdr:to>
      <xdr:col>15</xdr:col>
      <xdr:colOff>718508</xdr:colOff>
      <xdr:row>34</xdr:row>
      <xdr:rowOff>58151</xdr:rowOff>
    </xdr:to>
    <xdr:pic>
      <xdr:nvPicPr>
        <xdr:cNvPr id="5" name="Image 4">
          <a:extLst>
            <a:ext uri="{FF2B5EF4-FFF2-40B4-BE49-F238E27FC236}">
              <a16:creationId xmlns:a16="http://schemas.microsoft.com/office/drawing/2014/main" id="{D014B23D-276A-919C-B30F-E70A723015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70684" y="3001274"/>
          <a:ext cx="7772400" cy="4038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13</xdr:col>
      <xdr:colOff>427219</xdr:colOff>
      <xdr:row>37</xdr:row>
      <xdr:rowOff>40189</xdr:rowOff>
    </xdr:to>
    <xdr:pic>
      <xdr:nvPicPr>
        <xdr:cNvPr id="3" name="Image 2">
          <a:extLst>
            <a:ext uri="{FF2B5EF4-FFF2-40B4-BE49-F238E27FC236}">
              <a16:creationId xmlns:a16="http://schemas.microsoft.com/office/drawing/2014/main" id="{F82081C1-CD15-4DE8-D27A-BF01B5FBF039}"/>
            </a:ext>
          </a:extLst>
        </xdr:cNvPr>
        <xdr:cNvPicPr>
          <a:picLocks noChangeAspect="1"/>
        </xdr:cNvPicPr>
      </xdr:nvPicPr>
      <xdr:blipFill>
        <a:blip xmlns:r="http://schemas.openxmlformats.org/officeDocument/2006/relationships" r:embed="rId1"/>
        <a:stretch>
          <a:fillRect/>
        </a:stretch>
      </xdr:blipFill>
      <xdr:spPr>
        <a:xfrm>
          <a:off x="7981950" y="571500"/>
          <a:ext cx="5761219" cy="65171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332184</xdr:colOff>
      <xdr:row>3</xdr:row>
      <xdr:rowOff>136561</xdr:rowOff>
    </xdr:from>
    <xdr:to>
      <xdr:col>17</xdr:col>
      <xdr:colOff>358378</xdr:colOff>
      <xdr:row>18</xdr:row>
      <xdr:rowOff>4582</xdr:rowOff>
    </xdr:to>
    <xdr:graphicFrame macro="">
      <xdr:nvGraphicFramePr>
        <xdr:cNvPr id="8" name="Graphique 7">
          <a:extLst>
            <a:ext uri="{FF2B5EF4-FFF2-40B4-BE49-F238E27FC236}">
              <a16:creationId xmlns:a16="http://schemas.microsoft.com/office/drawing/2014/main" id="{AB0ECAD2-705C-4C84-8014-3D5D43907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336263</xdr:colOff>
      <xdr:row>22</xdr:row>
      <xdr:rowOff>161925</xdr:rowOff>
    </xdr:from>
    <xdr:to>
      <xdr:col>18</xdr:col>
      <xdr:colOff>374651</xdr:colOff>
      <xdr:row>37</xdr:row>
      <xdr:rowOff>31750</xdr:rowOff>
    </xdr:to>
    <xdr:graphicFrame macro="">
      <xdr:nvGraphicFramePr>
        <xdr:cNvPr id="9" name="Graphique 8">
          <a:extLst>
            <a:ext uri="{FF2B5EF4-FFF2-40B4-BE49-F238E27FC236}">
              <a16:creationId xmlns:a16="http://schemas.microsoft.com/office/drawing/2014/main" id="{C3121A9C-338F-437C-8654-3D9825437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0.14171</cdr:x>
      <cdr:y>0.24631</cdr:y>
    </cdr:from>
    <cdr:to>
      <cdr:x>0.24779</cdr:x>
      <cdr:y>0.34361</cdr:y>
    </cdr:to>
    <cdr:sp macro="" textlink="">
      <cdr:nvSpPr>
        <cdr:cNvPr id="2" name="ZoneTexte 1">
          <a:extLst xmlns:a="http://schemas.openxmlformats.org/drawingml/2006/main">
            <a:ext uri="{FF2B5EF4-FFF2-40B4-BE49-F238E27FC236}">
              <a16:creationId xmlns:a16="http://schemas.microsoft.com/office/drawing/2014/main" id="{B4FD38D4-69C5-49B3-298E-3F908EC5584F}"/>
            </a:ext>
          </a:extLst>
        </cdr:cNvPr>
        <cdr:cNvSpPr txBox="1"/>
      </cdr:nvSpPr>
      <cdr:spPr>
        <a:xfrm xmlns:a="http://schemas.openxmlformats.org/drawingml/2006/main">
          <a:off x="648891" y="675085"/>
          <a:ext cx="485775" cy="2667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fr-FR" sz="1050" b="1"/>
            <a:t>55,9%</a:t>
          </a:r>
        </a:p>
      </cdr:txBody>
    </cdr:sp>
  </cdr:relSizeAnchor>
  <cdr:relSizeAnchor xmlns:cdr="http://schemas.openxmlformats.org/drawingml/2006/chartDrawing">
    <cdr:from>
      <cdr:x>0.31063</cdr:x>
      <cdr:y>0.35911</cdr:y>
    </cdr:from>
    <cdr:to>
      <cdr:x>0.41671</cdr:x>
      <cdr:y>0.45641</cdr:y>
    </cdr:to>
    <cdr:sp macro="" textlink="">
      <cdr:nvSpPr>
        <cdr:cNvPr id="3"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1422400" y="984250"/>
          <a:ext cx="485775" cy="26670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39,3%</a:t>
          </a:r>
        </a:p>
      </cdr:txBody>
    </cdr:sp>
  </cdr:relSizeAnchor>
  <cdr:relSizeAnchor xmlns:cdr="http://schemas.openxmlformats.org/drawingml/2006/chartDrawing">
    <cdr:from>
      <cdr:x>0.47911</cdr:x>
      <cdr:y>0.23052</cdr:y>
    </cdr:from>
    <cdr:to>
      <cdr:x>0.5852</cdr:x>
      <cdr:y>0.32783</cdr:y>
    </cdr:to>
    <cdr:sp macro="" textlink="">
      <cdr:nvSpPr>
        <cdr:cNvPr id="4"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2193925" y="631825"/>
          <a:ext cx="485775" cy="26670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59,4%</a:t>
          </a:r>
        </a:p>
      </cdr:txBody>
    </cdr:sp>
  </cdr:relSizeAnchor>
  <cdr:relSizeAnchor xmlns:cdr="http://schemas.openxmlformats.org/drawingml/2006/chartDrawing">
    <cdr:from>
      <cdr:x>0.65231</cdr:x>
      <cdr:y>0.0937</cdr:y>
    </cdr:from>
    <cdr:to>
      <cdr:x>0.75839</cdr:x>
      <cdr:y>0.19101</cdr:y>
    </cdr:to>
    <cdr:sp macro="" textlink="">
      <cdr:nvSpPr>
        <cdr:cNvPr id="5"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3144446" y="247650"/>
          <a:ext cx="511353" cy="25718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80,6%</a:t>
          </a:r>
        </a:p>
      </cdr:txBody>
    </cdr:sp>
  </cdr:relSizeAnchor>
  <cdr:relSizeAnchor xmlns:cdr="http://schemas.openxmlformats.org/drawingml/2006/chartDrawing">
    <cdr:from>
      <cdr:x>0.82025</cdr:x>
      <cdr:y>0.14712</cdr:y>
    </cdr:from>
    <cdr:to>
      <cdr:x>0.92633</cdr:x>
      <cdr:y>0.24443</cdr:y>
    </cdr:to>
    <cdr:sp macro="" textlink="">
      <cdr:nvSpPr>
        <cdr:cNvPr id="6"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3756025" y="403225"/>
          <a:ext cx="485775" cy="26670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72,4%</a:t>
          </a:r>
        </a:p>
      </cdr:txBody>
    </cdr:sp>
  </cdr:relSizeAnchor>
</c:userShapes>
</file>

<file path=xl/drawings/drawing5.xml><?xml version="1.0" encoding="utf-8"?>
<c:userShapes xmlns:c="http://schemas.openxmlformats.org/drawingml/2006/chart">
  <cdr:relSizeAnchor xmlns:cdr="http://schemas.openxmlformats.org/drawingml/2006/chartDrawing">
    <cdr:from>
      <cdr:x>0.10855</cdr:x>
      <cdr:y>0.12871</cdr:y>
    </cdr:from>
    <cdr:to>
      <cdr:x>0.21463</cdr:x>
      <cdr:y>0.22601</cdr:y>
    </cdr:to>
    <cdr:sp macro="" textlink="">
      <cdr:nvSpPr>
        <cdr:cNvPr id="2" name="ZoneTexte 1">
          <a:extLst xmlns:a="http://schemas.openxmlformats.org/drawingml/2006/main">
            <a:ext uri="{FF2B5EF4-FFF2-40B4-BE49-F238E27FC236}">
              <a16:creationId xmlns:a16="http://schemas.microsoft.com/office/drawing/2014/main" id="{B4FD38D4-69C5-49B3-298E-3F908EC5584F}"/>
            </a:ext>
          </a:extLst>
        </cdr:cNvPr>
        <cdr:cNvSpPr txBox="1"/>
      </cdr:nvSpPr>
      <cdr:spPr>
        <a:xfrm xmlns:a="http://schemas.openxmlformats.org/drawingml/2006/main">
          <a:off x="591100" y="362056"/>
          <a:ext cx="577649" cy="27371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fr-FR" sz="1050" b="1"/>
            <a:t>63,5%</a:t>
          </a:r>
        </a:p>
      </cdr:txBody>
    </cdr:sp>
  </cdr:relSizeAnchor>
  <cdr:relSizeAnchor xmlns:cdr="http://schemas.openxmlformats.org/drawingml/2006/chartDrawing">
    <cdr:from>
      <cdr:x>0.18976</cdr:x>
      <cdr:y>0.18055</cdr:y>
    </cdr:from>
    <cdr:to>
      <cdr:x>0.29584</cdr:x>
      <cdr:y>0.27785</cdr:y>
    </cdr:to>
    <cdr:sp macro="" textlink="">
      <cdr:nvSpPr>
        <cdr:cNvPr id="3"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1033322" y="507904"/>
          <a:ext cx="577649" cy="27371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50,7%</a:t>
          </a:r>
        </a:p>
      </cdr:txBody>
    </cdr:sp>
  </cdr:relSizeAnchor>
  <cdr:relSizeAnchor xmlns:cdr="http://schemas.openxmlformats.org/drawingml/2006/chartDrawing">
    <cdr:from>
      <cdr:x>0.28123</cdr:x>
      <cdr:y>0.1843</cdr:y>
    </cdr:from>
    <cdr:to>
      <cdr:x>0.38732</cdr:x>
      <cdr:y>0.28161</cdr:y>
    </cdr:to>
    <cdr:sp macro="" textlink="">
      <cdr:nvSpPr>
        <cdr:cNvPr id="4"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1457302" y="536009"/>
          <a:ext cx="549747" cy="28300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47,0%</a:t>
          </a:r>
        </a:p>
      </cdr:txBody>
    </cdr:sp>
  </cdr:relSizeAnchor>
  <cdr:relSizeAnchor xmlns:cdr="http://schemas.openxmlformats.org/drawingml/2006/chartDrawing">
    <cdr:from>
      <cdr:x>0.36516</cdr:x>
      <cdr:y>0.22312</cdr:y>
    </cdr:from>
    <cdr:to>
      <cdr:x>0.47124</cdr:x>
      <cdr:y>0.32043</cdr:y>
    </cdr:to>
    <cdr:sp macro="" textlink="">
      <cdr:nvSpPr>
        <cdr:cNvPr id="5"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1892218" y="648906"/>
          <a:ext cx="549695" cy="283007"/>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37,7%</a:t>
          </a:r>
        </a:p>
      </cdr:txBody>
    </cdr:sp>
  </cdr:relSizeAnchor>
  <cdr:relSizeAnchor xmlns:cdr="http://schemas.openxmlformats.org/drawingml/2006/chartDrawing">
    <cdr:from>
      <cdr:x>0.44676</cdr:x>
      <cdr:y>0.1409</cdr:y>
    </cdr:from>
    <cdr:to>
      <cdr:x>0.55284</cdr:x>
      <cdr:y>0.23821</cdr:y>
    </cdr:to>
    <cdr:sp macro="" textlink="">
      <cdr:nvSpPr>
        <cdr:cNvPr id="6" name="ZoneTexte 1">
          <a:extLst xmlns:a="http://schemas.openxmlformats.org/drawingml/2006/main">
            <a:ext uri="{FF2B5EF4-FFF2-40B4-BE49-F238E27FC236}">
              <a16:creationId xmlns:a16="http://schemas.microsoft.com/office/drawing/2014/main" id="{EB988FB6-2210-0C49-D9BA-AF8B058FA445}"/>
            </a:ext>
          </a:extLst>
        </cdr:cNvPr>
        <cdr:cNvSpPr txBox="1"/>
      </cdr:nvSpPr>
      <cdr:spPr>
        <a:xfrm xmlns:a="http://schemas.openxmlformats.org/drawingml/2006/main">
          <a:off x="2432781" y="396349"/>
          <a:ext cx="577649" cy="27373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61,3%</a:t>
          </a:r>
        </a:p>
      </cdr:txBody>
    </cdr:sp>
  </cdr:relSizeAnchor>
  <cdr:relSizeAnchor xmlns:cdr="http://schemas.openxmlformats.org/drawingml/2006/chartDrawing">
    <cdr:from>
      <cdr:x>0.53246</cdr:x>
      <cdr:y>0.16238</cdr:y>
    </cdr:from>
    <cdr:to>
      <cdr:x>0.63854</cdr:x>
      <cdr:y>0.25968</cdr:y>
    </cdr:to>
    <cdr:sp macro="" textlink="">
      <cdr:nvSpPr>
        <cdr:cNvPr id="7" name="ZoneTexte 1">
          <a:extLst xmlns:a="http://schemas.openxmlformats.org/drawingml/2006/main">
            <a:ext uri="{FF2B5EF4-FFF2-40B4-BE49-F238E27FC236}">
              <a16:creationId xmlns:a16="http://schemas.microsoft.com/office/drawing/2014/main" id="{F6EB80A5-6156-C83F-4F64-1A9A200A47D9}"/>
            </a:ext>
          </a:extLst>
        </cdr:cNvPr>
        <cdr:cNvSpPr txBox="1"/>
      </cdr:nvSpPr>
      <cdr:spPr>
        <a:xfrm xmlns:a="http://schemas.openxmlformats.org/drawingml/2006/main">
          <a:off x="2899465" y="456778"/>
          <a:ext cx="577649" cy="27370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58,3%</a:t>
          </a:r>
        </a:p>
      </cdr:txBody>
    </cdr:sp>
  </cdr:relSizeAnchor>
  <cdr:relSizeAnchor xmlns:cdr="http://schemas.openxmlformats.org/drawingml/2006/chartDrawing">
    <cdr:from>
      <cdr:x>0.62269</cdr:x>
      <cdr:y>0.06546</cdr:y>
    </cdr:from>
    <cdr:to>
      <cdr:x>0.72877</cdr:x>
      <cdr:y>0.16276</cdr:y>
    </cdr:to>
    <cdr:sp macro="" textlink="">
      <cdr:nvSpPr>
        <cdr:cNvPr id="8" name="ZoneTexte 1">
          <a:extLst xmlns:a="http://schemas.openxmlformats.org/drawingml/2006/main">
            <a:ext uri="{FF2B5EF4-FFF2-40B4-BE49-F238E27FC236}">
              <a16:creationId xmlns:a16="http://schemas.microsoft.com/office/drawing/2014/main" id="{F6EB80A5-6156-C83F-4F64-1A9A200A47D9}"/>
            </a:ext>
          </a:extLst>
        </cdr:cNvPr>
        <cdr:cNvSpPr txBox="1"/>
      </cdr:nvSpPr>
      <cdr:spPr>
        <a:xfrm xmlns:a="http://schemas.openxmlformats.org/drawingml/2006/main">
          <a:off x="3390829" y="184150"/>
          <a:ext cx="577649" cy="27371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81,5%</a:t>
          </a:r>
        </a:p>
      </cdr:txBody>
    </cdr:sp>
  </cdr:relSizeAnchor>
  <cdr:relSizeAnchor xmlns:cdr="http://schemas.openxmlformats.org/drawingml/2006/chartDrawing">
    <cdr:from>
      <cdr:x>0.70914</cdr:x>
      <cdr:y>0.0785</cdr:y>
    </cdr:from>
    <cdr:to>
      <cdr:x>0.81522</cdr:x>
      <cdr:y>0.1758</cdr:y>
    </cdr:to>
    <cdr:sp macro="" textlink="">
      <cdr:nvSpPr>
        <cdr:cNvPr id="9" name="ZoneTexte 1">
          <a:extLst xmlns:a="http://schemas.openxmlformats.org/drawingml/2006/main">
            <a:ext uri="{FF2B5EF4-FFF2-40B4-BE49-F238E27FC236}">
              <a16:creationId xmlns:a16="http://schemas.microsoft.com/office/drawing/2014/main" id="{F6EB80A5-6156-C83F-4F64-1A9A200A47D9}"/>
            </a:ext>
          </a:extLst>
        </cdr:cNvPr>
        <cdr:cNvSpPr txBox="1"/>
      </cdr:nvSpPr>
      <cdr:spPr>
        <a:xfrm xmlns:a="http://schemas.openxmlformats.org/drawingml/2006/main">
          <a:off x="3861572" y="220823"/>
          <a:ext cx="577650" cy="27371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80,0%</a:t>
          </a:r>
        </a:p>
      </cdr:txBody>
    </cdr:sp>
  </cdr:relSizeAnchor>
  <cdr:relSizeAnchor xmlns:cdr="http://schemas.openxmlformats.org/drawingml/2006/chartDrawing">
    <cdr:from>
      <cdr:x>0.79131</cdr:x>
      <cdr:y>0.07427</cdr:y>
    </cdr:from>
    <cdr:to>
      <cdr:x>0.89739</cdr:x>
      <cdr:y>0.17157</cdr:y>
    </cdr:to>
    <cdr:sp macro="" textlink="">
      <cdr:nvSpPr>
        <cdr:cNvPr id="10" name="ZoneTexte 1">
          <a:extLst xmlns:a="http://schemas.openxmlformats.org/drawingml/2006/main">
            <a:ext uri="{FF2B5EF4-FFF2-40B4-BE49-F238E27FC236}">
              <a16:creationId xmlns:a16="http://schemas.microsoft.com/office/drawing/2014/main" id="{F6EB80A5-6156-C83F-4F64-1A9A200A47D9}"/>
            </a:ext>
          </a:extLst>
        </cdr:cNvPr>
        <cdr:cNvSpPr txBox="1"/>
      </cdr:nvSpPr>
      <cdr:spPr>
        <a:xfrm xmlns:a="http://schemas.openxmlformats.org/drawingml/2006/main">
          <a:off x="4309010" y="208923"/>
          <a:ext cx="577649" cy="27371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76,7%</a:t>
          </a:r>
        </a:p>
      </cdr:txBody>
    </cdr:sp>
  </cdr:relSizeAnchor>
  <cdr:relSizeAnchor xmlns:cdr="http://schemas.openxmlformats.org/drawingml/2006/chartDrawing">
    <cdr:from>
      <cdr:x>0.87795</cdr:x>
      <cdr:y>0.12215</cdr:y>
    </cdr:from>
    <cdr:to>
      <cdr:x>0.98403</cdr:x>
      <cdr:y>0.21945</cdr:y>
    </cdr:to>
    <cdr:sp macro="" textlink="">
      <cdr:nvSpPr>
        <cdr:cNvPr id="11" name="ZoneTexte 1">
          <a:extLst xmlns:a="http://schemas.openxmlformats.org/drawingml/2006/main">
            <a:ext uri="{FF2B5EF4-FFF2-40B4-BE49-F238E27FC236}">
              <a16:creationId xmlns:a16="http://schemas.microsoft.com/office/drawing/2014/main" id="{F6EB80A5-6156-C83F-4F64-1A9A200A47D9}"/>
            </a:ext>
          </a:extLst>
        </cdr:cNvPr>
        <cdr:cNvSpPr txBox="1"/>
      </cdr:nvSpPr>
      <cdr:spPr>
        <a:xfrm xmlns:a="http://schemas.openxmlformats.org/drawingml/2006/main">
          <a:off x="4738255" y="322118"/>
          <a:ext cx="572506" cy="25657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t>68,9%</a:t>
          </a:r>
        </a:p>
      </cdr:txBody>
    </cdr:sp>
  </cdr:relSizeAnchor>
</c:userShapes>
</file>

<file path=xl/drawings/drawing6.xml><?xml version="1.0" encoding="utf-8"?>
<xdr:wsDr xmlns:xdr="http://schemas.openxmlformats.org/drawingml/2006/spreadsheetDrawing" xmlns:a="http://schemas.openxmlformats.org/drawingml/2006/main">
  <xdr:twoCellAnchor>
    <xdr:from>
      <xdr:col>10</xdr:col>
      <xdr:colOff>6350</xdr:colOff>
      <xdr:row>4</xdr:row>
      <xdr:rowOff>47624</xdr:rowOff>
    </xdr:from>
    <xdr:to>
      <xdr:col>16</xdr:col>
      <xdr:colOff>720725</xdr:colOff>
      <xdr:row>18</xdr:row>
      <xdr:rowOff>152399</xdr:rowOff>
    </xdr:to>
    <xdr:graphicFrame macro="">
      <xdr:nvGraphicFramePr>
        <xdr:cNvPr id="3" name="Graphique 2">
          <a:extLst>
            <a:ext uri="{FF2B5EF4-FFF2-40B4-BE49-F238E27FC236}">
              <a16:creationId xmlns:a16="http://schemas.microsoft.com/office/drawing/2014/main" id="{96CFCDDB-18ED-41BE-A8FF-D124ABF34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0.01111</cdr:x>
      <cdr:y>0.01852</cdr:y>
    </cdr:from>
    <cdr:to>
      <cdr:x>0.26866</cdr:x>
      <cdr:y>0.21037</cdr:y>
    </cdr:to>
    <cdr:sp macro="" textlink="">
      <cdr:nvSpPr>
        <cdr:cNvPr id="2" name="ZoneTexte 1">
          <a:extLst xmlns:a="http://schemas.openxmlformats.org/drawingml/2006/main">
            <a:ext uri="{FF2B5EF4-FFF2-40B4-BE49-F238E27FC236}">
              <a16:creationId xmlns:a16="http://schemas.microsoft.com/office/drawing/2014/main" id="{44B4FECF-BF53-CB17-6B5F-979F2DEF7EEA}"/>
            </a:ext>
          </a:extLst>
        </cdr:cNvPr>
        <cdr:cNvSpPr txBox="1"/>
      </cdr:nvSpPr>
      <cdr:spPr>
        <a:xfrm xmlns:a="http://schemas.openxmlformats.org/drawingml/2006/main">
          <a:off x="56721" y="58977"/>
          <a:ext cx="1314879" cy="61094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rgbClr val="376092"/>
              </a:solidFill>
            </a:rPr>
            <a:t>Hommes</a:t>
          </a:r>
        </a:p>
        <a:p xmlns:a="http://schemas.openxmlformats.org/drawingml/2006/main">
          <a:r>
            <a:rPr lang="fr-FR" sz="1100" b="1">
              <a:solidFill>
                <a:srgbClr val="376092"/>
              </a:solidFill>
            </a:rPr>
            <a:t>- nombre : 285 122</a:t>
          </a:r>
          <a:endParaRPr lang="fr-FR" sz="1100" b="1" baseline="0">
            <a:solidFill>
              <a:srgbClr val="376092"/>
            </a:solidFill>
          </a:endParaRPr>
        </a:p>
        <a:p xmlns:a="http://schemas.openxmlformats.org/drawingml/2006/main">
          <a:r>
            <a:rPr lang="fr-FR" sz="1100" b="1" baseline="0">
              <a:solidFill>
                <a:srgbClr val="376092"/>
              </a:solidFill>
            </a:rPr>
            <a:t>- âge moyen : 52,2</a:t>
          </a:r>
          <a:endParaRPr lang="fr-FR" sz="1100" b="1">
            <a:solidFill>
              <a:srgbClr val="376092"/>
            </a:solidFill>
          </a:endParaRPr>
        </a:p>
      </cdr:txBody>
    </cdr:sp>
  </cdr:relSizeAnchor>
  <cdr:relSizeAnchor xmlns:cdr="http://schemas.openxmlformats.org/drawingml/2006/chartDrawing">
    <cdr:from>
      <cdr:x>0.70336</cdr:x>
      <cdr:y>0.01968</cdr:y>
    </cdr:from>
    <cdr:to>
      <cdr:x>0.94653</cdr:x>
      <cdr:y>0.21037</cdr:y>
    </cdr:to>
    <cdr:sp macro="" textlink="">
      <cdr:nvSpPr>
        <cdr:cNvPr id="3" name="ZoneTexte 1">
          <a:extLst xmlns:a="http://schemas.openxmlformats.org/drawingml/2006/main">
            <a:ext uri="{FF2B5EF4-FFF2-40B4-BE49-F238E27FC236}">
              <a16:creationId xmlns:a16="http://schemas.microsoft.com/office/drawing/2014/main" id="{D57EAC90-E3C4-01B0-C884-19AE5EF4C797}"/>
            </a:ext>
          </a:extLst>
        </cdr:cNvPr>
        <cdr:cNvSpPr txBox="1"/>
      </cdr:nvSpPr>
      <cdr:spPr>
        <a:xfrm xmlns:a="http://schemas.openxmlformats.org/drawingml/2006/main">
          <a:off x="3590924" y="62671"/>
          <a:ext cx="1241489" cy="607255"/>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rgbClr val="953735"/>
              </a:solidFill>
            </a:rPr>
            <a:t>Femmes</a:t>
          </a:r>
        </a:p>
        <a:p xmlns:a="http://schemas.openxmlformats.org/drawingml/2006/main">
          <a:r>
            <a:rPr lang="fr-FR" sz="1100" b="1">
              <a:solidFill>
                <a:srgbClr val="953735"/>
              </a:solidFill>
            </a:rPr>
            <a:t>- nombre : 201 919</a:t>
          </a:r>
          <a:endParaRPr lang="fr-FR" sz="1100" b="1" baseline="0">
            <a:solidFill>
              <a:srgbClr val="953735"/>
            </a:solidFill>
          </a:endParaRPr>
        </a:p>
        <a:p xmlns:a="http://schemas.openxmlformats.org/drawingml/2006/main">
          <a:r>
            <a:rPr lang="fr-FR" sz="1100" b="1" baseline="0">
              <a:solidFill>
                <a:srgbClr val="953735"/>
              </a:solidFill>
            </a:rPr>
            <a:t>- âge moyen : 49,9</a:t>
          </a:r>
          <a:endParaRPr lang="fr-FR" sz="1100" b="1">
            <a:solidFill>
              <a:srgbClr val="953735"/>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57150</xdr:colOff>
      <xdr:row>2</xdr:row>
      <xdr:rowOff>38100</xdr:rowOff>
    </xdr:from>
    <xdr:to>
      <xdr:col>14</xdr:col>
      <xdr:colOff>0</xdr:colOff>
      <xdr:row>19</xdr:row>
      <xdr:rowOff>136525</xdr:rowOff>
    </xdr:to>
    <xdr:graphicFrame macro="">
      <xdr:nvGraphicFramePr>
        <xdr:cNvPr id="2" name="Graphique 1">
          <a:extLst>
            <a:ext uri="{FF2B5EF4-FFF2-40B4-BE49-F238E27FC236}">
              <a16:creationId xmlns:a16="http://schemas.microsoft.com/office/drawing/2014/main" id="{517DEA54-8E8C-4E96-8F4A-AB09ACF1A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50800</xdr:colOff>
      <xdr:row>3</xdr:row>
      <xdr:rowOff>25400</xdr:rowOff>
    </xdr:from>
    <xdr:to>
      <xdr:col>16</xdr:col>
      <xdr:colOff>50800</xdr:colOff>
      <xdr:row>19</xdr:row>
      <xdr:rowOff>82550</xdr:rowOff>
    </xdr:to>
    <xdr:graphicFrame macro="">
      <xdr:nvGraphicFramePr>
        <xdr:cNvPr id="6" name="Graphique 5">
          <a:extLst>
            <a:ext uri="{FF2B5EF4-FFF2-40B4-BE49-F238E27FC236}">
              <a16:creationId xmlns:a16="http://schemas.microsoft.com/office/drawing/2014/main" id="{A0C79ADA-FCF8-4A52-BC02-5D69E870F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D2655-9073-4D45-99BC-F054B2C421FA}">
  <dimension ref="B1:U8"/>
  <sheetViews>
    <sheetView workbookViewId="0"/>
  </sheetViews>
  <sheetFormatPr baseColWidth="10" defaultRowHeight="14.4" x14ac:dyDescent="0.3"/>
  <cols>
    <col min="2" max="2" width="18.44140625" customWidth="1"/>
  </cols>
  <sheetData>
    <row r="1" spans="2:21" x14ac:dyDescent="0.3">
      <c r="B1" s="3" t="s">
        <v>22</v>
      </c>
      <c r="C1" s="3"/>
      <c r="D1" s="3"/>
      <c r="E1" s="3"/>
      <c r="F1" s="3"/>
      <c r="G1" s="3"/>
      <c r="H1" s="3"/>
      <c r="I1" s="3"/>
      <c r="J1" s="3"/>
      <c r="K1" s="3"/>
      <c r="L1" s="3"/>
      <c r="M1" s="3"/>
      <c r="N1" s="3"/>
      <c r="O1" s="3"/>
      <c r="P1" s="3"/>
      <c r="Q1" s="3"/>
      <c r="R1" s="3"/>
      <c r="S1" s="3"/>
      <c r="T1" s="3"/>
      <c r="U1" s="3"/>
    </row>
    <row r="2" spans="2:21" x14ac:dyDescent="0.3">
      <c r="B2" s="3"/>
      <c r="C2" s="3"/>
      <c r="D2" s="3"/>
      <c r="E2" s="3"/>
      <c r="F2" s="3"/>
      <c r="G2" s="3"/>
      <c r="H2" s="3"/>
      <c r="I2" s="3"/>
      <c r="J2" s="3"/>
      <c r="K2" s="3"/>
      <c r="L2" s="3"/>
      <c r="M2" s="3"/>
      <c r="N2" s="3"/>
      <c r="O2" s="3"/>
      <c r="P2" s="3"/>
      <c r="Q2" s="3"/>
      <c r="R2" s="3"/>
      <c r="S2" s="3"/>
      <c r="T2" s="3"/>
      <c r="U2" s="3"/>
    </row>
    <row r="3" spans="2:21" ht="36" x14ac:dyDescent="0.3">
      <c r="B3" s="4" t="s">
        <v>1</v>
      </c>
      <c r="C3" s="5" t="s">
        <v>2</v>
      </c>
      <c r="D3" s="5" t="s">
        <v>3</v>
      </c>
      <c r="E3" s="5" t="s">
        <v>4</v>
      </c>
      <c r="F3" s="5" t="s">
        <v>5</v>
      </c>
      <c r="G3" s="5" t="s">
        <v>6</v>
      </c>
      <c r="H3" s="5" t="s">
        <v>7</v>
      </c>
      <c r="I3" s="5" t="s">
        <v>8</v>
      </c>
      <c r="J3" s="5" t="s">
        <v>9</v>
      </c>
      <c r="K3" s="5" t="s">
        <v>10</v>
      </c>
      <c r="L3" s="5" t="s">
        <v>11</v>
      </c>
      <c r="M3" s="5" t="s">
        <v>12</v>
      </c>
      <c r="N3" s="5" t="s">
        <v>13</v>
      </c>
      <c r="O3" s="5" t="s">
        <v>14</v>
      </c>
      <c r="P3" s="5" t="s">
        <v>15</v>
      </c>
      <c r="Q3" s="5" t="s">
        <v>16</v>
      </c>
      <c r="R3" s="5" t="s">
        <v>17</v>
      </c>
      <c r="S3" s="5" t="s">
        <v>18</v>
      </c>
      <c r="T3" s="5" t="s">
        <v>19</v>
      </c>
      <c r="U3" s="5" t="s">
        <v>20</v>
      </c>
    </row>
    <row r="4" spans="2:21" ht="72" x14ac:dyDescent="0.35">
      <c r="B4" s="6" t="s">
        <v>21</v>
      </c>
      <c r="C4" s="7">
        <v>7</v>
      </c>
      <c r="D4" s="7">
        <v>11</v>
      </c>
      <c r="E4" s="7">
        <v>15</v>
      </c>
      <c r="F4" s="7">
        <v>19</v>
      </c>
      <c r="G4" s="7">
        <v>23</v>
      </c>
      <c r="H4" s="7">
        <v>27</v>
      </c>
      <c r="I4" s="7">
        <v>29</v>
      </c>
      <c r="J4" s="7">
        <v>33</v>
      </c>
      <c r="K4" s="7">
        <v>35</v>
      </c>
      <c r="L4" s="7">
        <v>39</v>
      </c>
      <c r="M4" s="7">
        <v>43</v>
      </c>
      <c r="N4" s="7">
        <v>45</v>
      </c>
      <c r="O4" s="7">
        <v>49</v>
      </c>
      <c r="P4" s="7">
        <v>53</v>
      </c>
      <c r="Q4" s="7">
        <v>55</v>
      </c>
      <c r="R4" s="7">
        <v>59</v>
      </c>
      <c r="S4" s="7">
        <v>61</v>
      </c>
      <c r="T4" s="7">
        <v>65</v>
      </c>
      <c r="U4" s="7">
        <v>69</v>
      </c>
    </row>
    <row r="5" spans="2:21" x14ac:dyDescent="0.3">
      <c r="B5" s="3"/>
      <c r="C5" s="3"/>
      <c r="D5" s="3"/>
      <c r="E5" s="3"/>
      <c r="F5" s="3"/>
      <c r="G5" s="3"/>
      <c r="H5" s="3"/>
      <c r="I5" s="3"/>
      <c r="J5" s="3"/>
      <c r="K5" s="3"/>
      <c r="L5" s="3"/>
      <c r="M5" s="3"/>
      <c r="N5" s="3"/>
      <c r="O5" s="3"/>
      <c r="P5" s="3"/>
      <c r="Q5" s="3"/>
      <c r="R5" s="3"/>
      <c r="S5" s="3"/>
      <c r="T5" s="3"/>
      <c r="U5" s="3"/>
    </row>
    <row r="6" spans="2:21" x14ac:dyDescent="0.3">
      <c r="B6" s="3" t="s">
        <v>23</v>
      </c>
      <c r="C6" s="3"/>
      <c r="D6" s="3"/>
      <c r="E6" s="3"/>
      <c r="F6" s="3"/>
      <c r="G6" s="3"/>
      <c r="H6" s="3"/>
      <c r="I6" s="3"/>
      <c r="J6" s="3"/>
      <c r="K6" s="3"/>
      <c r="L6" s="3"/>
      <c r="M6" s="3"/>
      <c r="N6" s="3"/>
      <c r="O6" s="3"/>
      <c r="P6" s="3"/>
      <c r="Q6" s="3"/>
      <c r="R6" s="3"/>
      <c r="S6" s="3"/>
      <c r="T6" s="3"/>
      <c r="U6" s="3"/>
    </row>
    <row r="7" spans="2:21" x14ac:dyDescent="0.3">
      <c r="B7" s="3" t="s">
        <v>24</v>
      </c>
      <c r="C7" s="3"/>
      <c r="D7" s="3"/>
      <c r="E7" s="3"/>
      <c r="F7" s="3"/>
      <c r="G7" s="3"/>
      <c r="H7" s="3"/>
      <c r="I7" s="3"/>
      <c r="J7" s="3"/>
      <c r="K7" s="3"/>
      <c r="L7" s="3"/>
      <c r="M7" s="3"/>
      <c r="N7" s="3"/>
      <c r="O7" s="3"/>
      <c r="P7" s="3"/>
      <c r="Q7" s="3"/>
      <c r="R7" s="3"/>
      <c r="S7" s="3"/>
      <c r="T7" s="3"/>
      <c r="U7" s="3"/>
    </row>
    <row r="8" spans="2:21" x14ac:dyDescent="0.3">
      <c r="B8" s="3" t="s">
        <v>25</v>
      </c>
      <c r="C8" s="3"/>
      <c r="D8" s="3"/>
      <c r="E8" s="3"/>
      <c r="F8" s="3"/>
      <c r="G8" s="3"/>
      <c r="H8" s="3"/>
      <c r="I8" s="3"/>
      <c r="J8" s="3"/>
      <c r="K8" s="3"/>
      <c r="L8" s="3"/>
      <c r="M8" s="3"/>
      <c r="N8" s="3"/>
      <c r="O8" s="3"/>
      <c r="P8" s="3"/>
      <c r="Q8" s="3"/>
      <c r="R8" s="3"/>
      <c r="S8" s="3"/>
      <c r="T8" s="3"/>
      <c r="U8" s="3"/>
    </row>
  </sheetData>
  <pageMargins left="0.7" right="0.7" top="0.75" bottom="0.75" header="0.3" footer="0.3"/>
  <headerFooter>
    <oddFooter>&amp;L_x000D_&amp;1#&amp;"Calibri"&amp;10&amp;KFF0000 Interne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ACA6-F875-49DE-891C-D603BEBFDAF9}">
  <dimension ref="B1:D11"/>
  <sheetViews>
    <sheetView workbookViewId="0">
      <selection activeCell="B3" sqref="B3:D6"/>
    </sheetView>
  </sheetViews>
  <sheetFormatPr baseColWidth="10" defaultRowHeight="14.4" x14ac:dyDescent="0.3"/>
  <cols>
    <col min="2" max="2" width="13.109375" bestFit="1" customWidth="1"/>
  </cols>
  <sheetData>
    <row r="1" spans="2:4" x14ac:dyDescent="0.3">
      <c r="B1" t="s">
        <v>246</v>
      </c>
    </row>
    <row r="3" spans="2:4" x14ac:dyDescent="0.3">
      <c r="B3" s="144"/>
      <c r="C3" s="78" t="s">
        <v>176</v>
      </c>
      <c r="D3" s="78" t="s">
        <v>187</v>
      </c>
    </row>
    <row r="4" spans="2:4" x14ac:dyDescent="0.3">
      <c r="B4" s="67" t="s">
        <v>215</v>
      </c>
      <c r="C4" s="79">
        <v>47.13</v>
      </c>
      <c r="D4" s="79">
        <v>48.41</v>
      </c>
    </row>
    <row r="5" spans="2:4" x14ac:dyDescent="0.3">
      <c r="B5" s="80" t="s">
        <v>244</v>
      </c>
      <c r="C5" s="81">
        <v>54.96</v>
      </c>
      <c r="D5" s="81">
        <v>58.39</v>
      </c>
    </row>
    <row r="6" spans="2:4" x14ac:dyDescent="0.3">
      <c r="B6" s="80" t="s">
        <v>245</v>
      </c>
      <c r="C6" s="81">
        <v>55.02</v>
      </c>
      <c r="D6" s="81">
        <v>56.15</v>
      </c>
    </row>
    <row r="8" spans="2:4" x14ac:dyDescent="0.3">
      <c r="B8" t="s">
        <v>234</v>
      </c>
    </row>
    <row r="9" spans="2:4" x14ac:dyDescent="0.3">
      <c r="B9" t="s">
        <v>184</v>
      </c>
    </row>
    <row r="10" spans="2:4" x14ac:dyDescent="0.3">
      <c r="B10" t="s">
        <v>186</v>
      </c>
    </row>
    <row r="11" spans="2:4" x14ac:dyDescent="0.3">
      <c r="B11" t="s">
        <v>247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ED2B-B879-4A89-817D-96966A4B24C2}">
  <dimension ref="C2:K16"/>
  <sheetViews>
    <sheetView topLeftCell="B1" workbookViewId="0">
      <selection activeCell="C2" sqref="C2"/>
    </sheetView>
  </sheetViews>
  <sheetFormatPr baseColWidth="10" defaultRowHeight="14.4" x14ac:dyDescent="0.3"/>
  <sheetData>
    <row r="2" spans="3:11" x14ac:dyDescent="0.3">
      <c r="C2" t="s">
        <v>250</v>
      </c>
    </row>
    <row r="4" spans="3:11" x14ac:dyDescent="0.3">
      <c r="C4" s="119"/>
      <c r="D4" s="306" t="s">
        <v>175</v>
      </c>
      <c r="E4" s="307"/>
      <c r="F4" s="289" t="s">
        <v>176</v>
      </c>
      <c r="G4" s="289"/>
      <c r="H4" s="289" t="s">
        <v>187</v>
      </c>
      <c r="I4" s="289"/>
      <c r="J4" s="120" t="s">
        <v>133</v>
      </c>
      <c r="K4" s="121"/>
    </row>
    <row r="5" spans="3:11" ht="28.8" x14ac:dyDescent="0.3">
      <c r="C5" s="77"/>
      <c r="D5" s="122" t="s">
        <v>173</v>
      </c>
      <c r="E5" s="122" t="s">
        <v>174</v>
      </c>
      <c r="F5" s="123" t="s">
        <v>173</v>
      </c>
      <c r="G5" s="123" t="s">
        <v>174</v>
      </c>
      <c r="H5" s="123" t="s">
        <v>173</v>
      </c>
      <c r="I5" s="123" t="s">
        <v>174</v>
      </c>
      <c r="J5" s="122" t="s">
        <v>173</v>
      </c>
      <c r="K5" s="122" t="s">
        <v>174</v>
      </c>
    </row>
    <row r="6" spans="3:11" x14ac:dyDescent="0.3">
      <c r="C6" s="124" t="s">
        <v>177</v>
      </c>
      <c r="D6" s="125">
        <v>32804</v>
      </c>
      <c r="E6" s="126">
        <v>32074</v>
      </c>
      <c r="F6" s="126">
        <v>5044</v>
      </c>
      <c r="G6" s="126">
        <v>5606</v>
      </c>
      <c r="H6" s="126">
        <v>27760</v>
      </c>
      <c r="I6" s="126">
        <v>26468</v>
      </c>
      <c r="J6" s="127">
        <f>F6/D6</f>
        <v>0.15376173637361298</v>
      </c>
      <c r="K6" s="127">
        <f>G6/E6</f>
        <v>0.17478331358732929</v>
      </c>
    </row>
    <row r="7" spans="3:11" x14ac:dyDescent="0.3">
      <c r="C7" s="42" t="s">
        <v>178</v>
      </c>
      <c r="D7" s="128">
        <v>102477</v>
      </c>
      <c r="E7" s="129">
        <v>101516</v>
      </c>
      <c r="F7" s="129">
        <v>35481</v>
      </c>
      <c r="G7" s="129">
        <v>36952</v>
      </c>
      <c r="H7" s="129">
        <v>66996</v>
      </c>
      <c r="I7" s="129">
        <v>64564</v>
      </c>
      <c r="J7" s="130">
        <f>F7/D7</f>
        <v>0.34623378904534674</v>
      </c>
      <c r="K7" s="130">
        <f t="shared" ref="K7" si="0">G7/E7</f>
        <v>0.36400173371685252</v>
      </c>
    </row>
    <row r="8" spans="3:11" x14ac:dyDescent="0.3">
      <c r="C8" s="42" t="s">
        <v>236</v>
      </c>
      <c r="D8" s="128">
        <v>338488</v>
      </c>
      <c r="E8" s="129">
        <v>353451</v>
      </c>
      <c r="F8" s="129">
        <v>144961</v>
      </c>
      <c r="G8" s="129">
        <v>159361</v>
      </c>
      <c r="H8" s="129">
        <v>193527</v>
      </c>
      <c r="I8" s="129">
        <v>194090</v>
      </c>
      <c r="J8" s="130">
        <f>F8/D8</f>
        <v>0.42826038146108575</v>
      </c>
      <c r="K8" s="130">
        <f>G8/E8</f>
        <v>0.45087154938025353</v>
      </c>
    </row>
    <row r="9" spans="3:11" x14ac:dyDescent="0.3">
      <c r="C9" s="131" t="s">
        <v>248</v>
      </c>
      <c r="D9" s="128">
        <v>35632</v>
      </c>
      <c r="E9" s="129">
        <v>49543</v>
      </c>
      <c r="F9" s="129">
        <v>14496</v>
      </c>
      <c r="G9" s="129">
        <v>20257</v>
      </c>
      <c r="H9" s="129">
        <v>21136</v>
      </c>
      <c r="I9" s="129">
        <v>29286</v>
      </c>
      <c r="J9" s="130">
        <f t="shared" ref="J9:K10" si="1">F9/D9</f>
        <v>0.40682532555006734</v>
      </c>
      <c r="K9" s="130">
        <f t="shared" si="1"/>
        <v>0.40887713703247686</v>
      </c>
    </row>
    <row r="10" spans="3:11" x14ac:dyDescent="0.3">
      <c r="C10" s="132" t="s">
        <v>249</v>
      </c>
      <c r="D10" s="133">
        <v>302856</v>
      </c>
      <c r="E10" s="134">
        <v>303908</v>
      </c>
      <c r="F10" s="134">
        <v>130465</v>
      </c>
      <c r="G10" s="134">
        <v>139104</v>
      </c>
      <c r="H10" s="134">
        <v>172391</v>
      </c>
      <c r="I10" s="134">
        <v>164804</v>
      </c>
      <c r="J10" s="135">
        <f t="shared" si="1"/>
        <v>0.43078228597089047</v>
      </c>
      <c r="K10" s="135">
        <f t="shared" si="1"/>
        <v>0.45771746712820988</v>
      </c>
    </row>
    <row r="11" spans="3:11" x14ac:dyDescent="0.3">
      <c r="C11" s="136" t="s">
        <v>183</v>
      </c>
      <c r="D11" s="137">
        <v>473769</v>
      </c>
      <c r="E11" s="138">
        <v>487041</v>
      </c>
      <c r="F11" s="138">
        <v>185486</v>
      </c>
      <c r="G11" s="138">
        <v>201919</v>
      </c>
      <c r="H11" s="138">
        <v>288283</v>
      </c>
      <c r="I11" s="138">
        <v>285122</v>
      </c>
      <c r="J11" s="139">
        <f>F11/D11</f>
        <v>0.39151147500153027</v>
      </c>
      <c r="K11" s="140">
        <f>G11/E11</f>
        <v>0.4145831665095957</v>
      </c>
    </row>
    <row r="13" spans="3:11" x14ac:dyDescent="0.3">
      <c r="C13" t="s">
        <v>234</v>
      </c>
    </row>
    <row r="14" spans="3:11" x14ac:dyDescent="0.3">
      <c r="C14" t="s">
        <v>184</v>
      </c>
    </row>
    <row r="15" spans="3:11" x14ac:dyDescent="0.3">
      <c r="C15" t="s">
        <v>186</v>
      </c>
    </row>
    <row r="16" spans="3:11" x14ac:dyDescent="0.3">
      <c r="C16" t="s">
        <v>251</v>
      </c>
    </row>
  </sheetData>
  <mergeCells count="3">
    <mergeCell ref="D4:E4"/>
    <mergeCell ref="F4:G4"/>
    <mergeCell ref="H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4BBC-801B-4757-8F4E-115E0B5F0C2B}">
  <dimension ref="A1:K25"/>
  <sheetViews>
    <sheetView workbookViewId="0"/>
  </sheetViews>
  <sheetFormatPr baseColWidth="10" defaultRowHeight="14.4" x14ac:dyDescent="0.3"/>
  <sheetData>
    <row r="1" spans="1:11" ht="15" customHeight="1" x14ac:dyDescent="0.3"/>
    <row r="2" spans="1:11" x14ac:dyDescent="0.3">
      <c r="K2" t="s">
        <v>261</v>
      </c>
    </row>
    <row r="3" spans="1:11" x14ac:dyDescent="0.3">
      <c r="B3" t="s">
        <v>133</v>
      </c>
    </row>
    <row r="4" spans="1:11" x14ac:dyDescent="0.3">
      <c r="B4" t="s">
        <v>175</v>
      </c>
      <c r="D4" t="s">
        <v>177</v>
      </c>
      <c r="F4" t="s">
        <v>195</v>
      </c>
      <c r="H4" t="s">
        <v>236</v>
      </c>
    </row>
    <row r="5" spans="1:11" x14ac:dyDescent="0.3">
      <c r="B5" t="s">
        <v>237</v>
      </c>
      <c r="C5" t="s">
        <v>226</v>
      </c>
      <c r="D5" t="s">
        <v>237</v>
      </c>
      <c r="E5" t="s">
        <v>226</v>
      </c>
      <c r="F5" t="s">
        <v>237</v>
      </c>
      <c r="G5" t="s">
        <v>226</v>
      </c>
      <c r="H5" t="s">
        <v>237</v>
      </c>
      <c r="I5" t="s">
        <v>226</v>
      </c>
    </row>
    <row r="6" spans="1:11" x14ac:dyDescent="0.3">
      <c r="A6" t="s">
        <v>252</v>
      </c>
      <c r="B6" s="38">
        <v>0.44623781585283184</v>
      </c>
      <c r="C6" s="38">
        <v>0.46453964888693539</v>
      </c>
      <c r="D6" s="38">
        <v>0.18506751389992057</v>
      </c>
      <c r="E6" s="38">
        <v>0.22282608695652173</v>
      </c>
      <c r="F6" s="38">
        <v>0.38622247317899494</v>
      </c>
      <c r="G6" s="38">
        <v>0.41764380252629463</v>
      </c>
      <c r="H6" s="38">
        <v>0.45763969886544376</v>
      </c>
      <c r="I6" s="38">
        <v>0.47735538194049004</v>
      </c>
    </row>
    <row r="7" spans="1:11" x14ac:dyDescent="0.3">
      <c r="A7" t="s">
        <v>238</v>
      </c>
      <c r="B7" s="38">
        <v>0.43223437244981233</v>
      </c>
      <c r="C7" s="38">
        <v>0.44184821221870085</v>
      </c>
      <c r="D7" s="38">
        <v>0.19964780981730135</v>
      </c>
      <c r="E7" s="38">
        <v>0.21680452764475402</v>
      </c>
      <c r="F7" s="38">
        <v>0.39065615370672468</v>
      </c>
      <c r="G7" s="38">
        <v>0.40752256009706528</v>
      </c>
      <c r="H7" s="38">
        <v>0.45281406039883665</v>
      </c>
      <c r="I7" s="38">
        <v>0.46854416208343297</v>
      </c>
    </row>
    <row r="8" spans="1:11" x14ac:dyDescent="0.3">
      <c r="A8" t="s">
        <v>239</v>
      </c>
      <c r="B8" s="38">
        <v>0.38635626024111647</v>
      </c>
      <c r="C8" s="38">
        <v>0.37959489872468116</v>
      </c>
      <c r="D8" s="38">
        <v>0.17356254856254857</v>
      </c>
      <c r="E8" s="38">
        <v>0.17713158346200034</v>
      </c>
      <c r="F8" s="38">
        <v>0.36323487054757259</v>
      </c>
      <c r="G8" s="38">
        <v>0.34413754227733934</v>
      </c>
      <c r="H8" s="38">
        <v>0.42071804307314886</v>
      </c>
      <c r="I8" s="38">
        <v>0.42377855931988967</v>
      </c>
    </row>
    <row r="9" spans="1:11" x14ac:dyDescent="0.3">
      <c r="A9" t="s">
        <v>240</v>
      </c>
      <c r="B9" s="38">
        <v>0.33195332108572462</v>
      </c>
      <c r="C9" s="38">
        <v>0.33614014081757487</v>
      </c>
      <c r="D9" s="38">
        <v>0.12989425550157188</v>
      </c>
      <c r="E9" s="38">
        <v>0.13200628601361969</v>
      </c>
      <c r="F9" s="38">
        <v>0.30738086915996737</v>
      </c>
      <c r="G9" s="38">
        <v>0.29994944155903847</v>
      </c>
      <c r="H9" s="38">
        <v>0.38625708073891113</v>
      </c>
      <c r="I9" s="38">
        <v>0.39622268584605247</v>
      </c>
    </row>
    <row r="10" spans="1:11" x14ac:dyDescent="0.3">
      <c r="A10" t="s">
        <v>241</v>
      </c>
      <c r="B10" s="38">
        <v>0.30107710719781161</v>
      </c>
      <c r="C10" s="38">
        <v>0.30580798103516399</v>
      </c>
      <c r="D10" s="38">
        <v>0.11033210332103321</v>
      </c>
      <c r="E10" s="38">
        <v>0.10563380281690141</v>
      </c>
      <c r="F10" s="38">
        <v>0.25723849372384938</v>
      </c>
      <c r="G10" s="38">
        <v>0.24652338811630847</v>
      </c>
      <c r="H10" s="38">
        <v>0.35402080076133507</v>
      </c>
      <c r="I10" s="38">
        <v>0.35704593913549137</v>
      </c>
    </row>
    <row r="11" spans="1:11" x14ac:dyDescent="0.3">
      <c r="A11" s="11" t="s">
        <v>183</v>
      </c>
      <c r="B11" s="141">
        <v>0.39151230137957821</v>
      </c>
      <c r="C11" s="141">
        <v>0.4145831665095957</v>
      </c>
      <c r="D11" s="141">
        <v>0.15376173637361298</v>
      </c>
      <c r="E11" s="141">
        <v>0.17478331358732929</v>
      </c>
      <c r="F11" s="141">
        <v>0.34623378904534674</v>
      </c>
      <c r="G11" s="141">
        <v>0.36400173371685252</v>
      </c>
      <c r="H11" s="141">
        <v>0.42826164668067018</v>
      </c>
      <c r="I11" s="141">
        <v>0.45087154938025353</v>
      </c>
    </row>
    <row r="17" spans="1:11" x14ac:dyDescent="0.3">
      <c r="B17" s="38"/>
      <c r="C17" s="38"/>
      <c r="D17" s="38"/>
      <c r="E17" s="38"/>
      <c r="F17" s="38"/>
      <c r="G17" s="38"/>
      <c r="H17" s="38"/>
      <c r="I17" s="38"/>
    </row>
    <row r="18" spans="1:11" x14ac:dyDescent="0.3">
      <c r="B18" s="38"/>
      <c r="C18" s="38"/>
      <c r="D18" s="38"/>
      <c r="E18" s="38"/>
      <c r="F18" s="38"/>
      <c r="G18" s="38"/>
      <c r="H18" s="38"/>
      <c r="I18" s="38"/>
    </row>
    <row r="19" spans="1:11" x14ac:dyDescent="0.3">
      <c r="B19" s="38"/>
      <c r="C19" s="38"/>
      <c r="D19" s="38"/>
      <c r="E19" s="38"/>
      <c r="F19" s="38"/>
      <c r="G19" s="38"/>
      <c r="H19" s="38"/>
      <c r="I19" s="38"/>
    </row>
    <row r="20" spans="1:11" x14ac:dyDescent="0.3">
      <c r="B20" s="38"/>
      <c r="C20" s="38"/>
      <c r="D20" s="38"/>
      <c r="E20" s="38"/>
      <c r="F20" s="38"/>
      <c r="G20" s="38"/>
      <c r="H20" s="38"/>
      <c r="I20" s="38"/>
    </row>
    <row r="21" spans="1:11" x14ac:dyDescent="0.3">
      <c r="B21" s="38"/>
      <c r="C21" s="38"/>
      <c r="D21" s="38"/>
      <c r="E21" s="38"/>
      <c r="F21" s="38"/>
      <c r="G21" s="38"/>
      <c r="H21" s="38"/>
      <c r="I21" s="38"/>
    </row>
    <row r="22" spans="1:11" x14ac:dyDescent="0.3">
      <c r="A22" s="11"/>
      <c r="B22" s="141"/>
      <c r="C22" s="141"/>
      <c r="D22" s="141"/>
      <c r="E22" s="141"/>
      <c r="F22" s="141"/>
      <c r="G22" s="141"/>
      <c r="H22" s="141"/>
      <c r="I22" s="141"/>
      <c r="K22" t="s">
        <v>234</v>
      </c>
    </row>
    <row r="23" spans="1:11" x14ac:dyDescent="0.3">
      <c r="K23" t="s">
        <v>184</v>
      </c>
    </row>
    <row r="24" spans="1:11" x14ac:dyDescent="0.3">
      <c r="K24" t="s">
        <v>186</v>
      </c>
    </row>
    <row r="25" spans="1:11" x14ac:dyDescent="0.3">
      <c r="K25" t="s">
        <v>253</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76ED-4BAD-40AB-A760-2C8E56C20E22}">
  <dimension ref="A1:S80"/>
  <sheetViews>
    <sheetView workbookViewId="0"/>
  </sheetViews>
  <sheetFormatPr baseColWidth="10" defaultRowHeight="14.4" x14ac:dyDescent="0.3"/>
  <cols>
    <col min="1" max="1" width="22.33203125" customWidth="1"/>
    <col min="2" max="2" width="34" customWidth="1"/>
    <col min="3" max="8" width="15.5546875" customWidth="1"/>
    <col min="9" max="9" width="37" bestFit="1" customWidth="1"/>
  </cols>
  <sheetData>
    <row r="1" spans="1:13" ht="15" thickBot="1" x14ac:dyDescent="0.35"/>
    <row r="2" spans="1:13" x14ac:dyDescent="0.3">
      <c r="A2" s="145" t="s">
        <v>686</v>
      </c>
      <c r="B2" s="146"/>
      <c r="C2" s="146"/>
      <c r="D2" s="146"/>
      <c r="E2" s="146"/>
      <c r="F2" s="146"/>
      <c r="G2" s="146"/>
    </row>
    <row r="3" spans="1:13" ht="18" customHeight="1" thickBot="1" x14ac:dyDescent="0.35">
      <c r="A3" s="147" t="s">
        <v>262</v>
      </c>
      <c r="B3" s="147"/>
      <c r="C3" s="147"/>
      <c r="D3" s="147"/>
      <c r="E3" s="147"/>
      <c r="F3" s="147"/>
      <c r="G3" s="147"/>
      <c r="I3" s="198"/>
      <c r="J3" s="198" t="s">
        <v>512</v>
      </c>
      <c r="K3" s="198" t="s">
        <v>263</v>
      </c>
      <c r="L3" s="198" t="s">
        <v>264</v>
      </c>
      <c r="M3" s="198" t="s">
        <v>513</v>
      </c>
    </row>
    <row r="4" spans="1:13" ht="15" customHeight="1" x14ac:dyDescent="0.3">
      <c r="A4" s="148"/>
      <c r="B4" s="149"/>
      <c r="C4" s="310" t="s">
        <v>175</v>
      </c>
      <c r="D4" s="312" t="s">
        <v>177</v>
      </c>
      <c r="E4" s="312" t="s">
        <v>195</v>
      </c>
      <c r="F4" s="312" t="s">
        <v>193</v>
      </c>
      <c r="G4" s="314" t="s">
        <v>194</v>
      </c>
      <c r="H4" s="150"/>
      <c r="I4" s="80" t="s">
        <v>175</v>
      </c>
      <c r="J4" s="80">
        <v>0.69635109210286528</v>
      </c>
      <c r="K4" s="80">
        <v>0.68770340174232325</v>
      </c>
      <c r="L4" s="80">
        <v>0.70510533674572462</v>
      </c>
      <c r="M4" s="80">
        <v>0</v>
      </c>
    </row>
    <row r="5" spans="1:13" x14ac:dyDescent="0.3">
      <c r="A5" s="151"/>
      <c r="B5" s="152"/>
      <c r="C5" s="311"/>
      <c r="D5" s="313"/>
      <c r="E5" s="313"/>
      <c r="F5" s="313"/>
      <c r="G5" s="315"/>
      <c r="H5" s="150"/>
      <c r="I5" s="80" t="s">
        <v>177</v>
      </c>
      <c r="J5" s="80">
        <v>0.65044334822858374</v>
      </c>
      <c r="K5" s="80">
        <v>0.60835942129009335</v>
      </c>
      <c r="L5" s="80">
        <v>0.69553053342316262</v>
      </c>
      <c r="M5" s="80">
        <v>2.366200418219722E-36</v>
      </c>
    </row>
    <row r="6" spans="1:13" ht="18" customHeight="1" thickBot="1" x14ac:dyDescent="0.35">
      <c r="A6" s="147"/>
      <c r="B6" s="155"/>
      <c r="C6" s="156" t="s">
        <v>265</v>
      </c>
      <c r="D6" s="156" t="s">
        <v>266</v>
      </c>
      <c r="E6" s="156" t="s">
        <v>267</v>
      </c>
      <c r="F6" s="156" t="s">
        <v>268</v>
      </c>
      <c r="G6" s="157" t="s">
        <v>269</v>
      </c>
      <c r="H6" s="158"/>
      <c r="I6" s="80" t="s">
        <v>195</v>
      </c>
      <c r="J6" s="80">
        <v>0.75515326312223352</v>
      </c>
      <c r="K6" s="80">
        <v>0.73483266663278901</v>
      </c>
      <c r="L6" s="80">
        <v>0.77603160357765166</v>
      </c>
      <c r="M6" s="80">
        <v>1.451493738656424E-90</v>
      </c>
    </row>
    <row r="7" spans="1:13" ht="15" customHeight="1" x14ac:dyDescent="0.3">
      <c r="A7" s="186" t="s">
        <v>270</v>
      </c>
      <c r="B7" s="187" t="s">
        <v>271</v>
      </c>
      <c r="C7" s="188" t="s">
        <v>272</v>
      </c>
      <c r="D7" s="188" t="s">
        <v>272</v>
      </c>
      <c r="E7" s="188" t="s">
        <v>272</v>
      </c>
      <c r="F7" s="188" t="s">
        <v>272</v>
      </c>
      <c r="G7" s="189" t="s">
        <v>272</v>
      </c>
      <c r="H7" s="158"/>
      <c r="I7" s="80" t="s">
        <v>179</v>
      </c>
      <c r="J7" s="80">
        <v>0.75399468104177558</v>
      </c>
      <c r="K7" s="80">
        <v>0.72146426016358556</v>
      </c>
      <c r="L7" s="80">
        <v>0.78796226646494372</v>
      </c>
      <c r="M7" s="80">
        <v>3.7626333742472901E-36</v>
      </c>
    </row>
    <row r="8" spans="1:13" x14ac:dyDescent="0.3">
      <c r="A8" s="190"/>
      <c r="B8" s="191" t="s">
        <v>273</v>
      </c>
      <c r="C8" s="192" t="s">
        <v>274</v>
      </c>
      <c r="D8" s="192" t="s">
        <v>275</v>
      </c>
      <c r="E8" s="192" t="s">
        <v>276</v>
      </c>
      <c r="F8" s="192" t="s">
        <v>277</v>
      </c>
      <c r="G8" s="193" t="s">
        <v>278</v>
      </c>
      <c r="H8" s="150"/>
      <c r="I8" s="80" t="s">
        <v>180</v>
      </c>
      <c r="J8" s="80">
        <v>0.67156225753016796</v>
      </c>
      <c r="K8" s="80">
        <v>0.66127306350042336</v>
      </c>
      <c r="L8" s="80">
        <v>0.68200697825103573</v>
      </c>
      <c r="M8" s="80">
        <v>0</v>
      </c>
    </row>
    <row r="9" spans="1:13" ht="15" thickBot="1" x14ac:dyDescent="0.35">
      <c r="A9" s="194"/>
      <c r="B9" s="195"/>
      <c r="C9" s="196" t="s">
        <v>279</v>
      </c>
      <c r="D9" s="196" t="s">
        <v>280</v>
      </c>
      <c r="E9" s="196" t="s">
        <v>281</v>
      </c>
      <c r="F9" s="196" t="s">
        <v>282</v>
      </c>
      <c r="G9" s="197" t="s">
        <v>283</v>
      </c>
      <c r="H9" s="150"/>
    </row>
    <row r="10" spans="1:13" x14ac:dyDescent="0.3">
      <c r="A10" s="146" t="s">
        <v>284</v>
      </c>
      <c r="B10" s="163" t="s">
        <v>285</v>
      </c>
      <c r="C10" s="164" t="s">
        <v>286</v>
      </c>
      <c r="D10" s="164"/>
      <c r="E10" s="164"/>
      <c r="F10" s="164"/>
      <c r="G10" s="165"/>
      <c r="H10" s="150"/>
    </row>
    <row r="11" spans="1:13" x14ac:dyDescent="0.3">
      <c r="A11" s="151"/>
      <c r="B11" s="152"/>
      <c r="C11" s="153" t="s">
        <v>287</v>
      </c>
      <c r="D11" s="153"/>
      <c r="E11" s="153"/>
      <c r="F11" s="153"/>
      <c r="G11" s="159"/>
      <c r="H11" s="150"/>
      <c r="I11" t="s">
        <v>514</v>
      </c>
    </row>
    <row r="12" spans="1:13" x14ac:dyDescent="0.3">
      <c r="A12" s="151"/>
      <c r="B12" s="152" t="s">
        <v>288</v>
      </c>
      <c r="C12" s="153" t="s">
        <v>289</v>
      </c>
      <c r="D12" s="153"/>
      <c r="E12" s="153"/>
      <c r="F12" s="153"/>
      <c r="G12" s="159"/>
      <c r="H12" s="150"/>
    </row>
    <row r="13" spans="1:13" x14ac:dyDescent="0.3">
      <c r="A13" s="151"/>
      <c r="B13" s="152"/>
      <c r="C13" s="153" t="s">
        <v>283</v>
      </c>
      <c r="D13" s="153"/>
      <c r="E13" s="153"/>
      <c r="F13" s="153"/>
      <c r="G13" s="159"/>
      <c r="H13" s="150"/>
    </row>
    <row r="14" spans="1:13" x14ac:dyDescent="0.3">
      <c r="A14" s="76"/>
      <c r="B14" s="160" t="s">
        <v>290</v>
      </c>
      <c r="C14" s="161" t="s">
        <v>291</v>
      </c>
      <c r="D14" s="161"/>
      <c r="E14" s="161"/>
      <c r="F14" s="161"/>
      <c r="G14" s="162"/>
      <c r="H14" s="150"/>
    </row>
    <row r="15" spans="1:13" x14ac:dyDescent="0.3">
      <c r="A15" s="76"/>
      <c r="B15" s="160"/>
      <c r="C15" s="161" t="s">
        <v>292</v>
      </c>
      <c r="D15" s="161"/>
      <c r="E15" s="161"/>
      <c r="F15" s="161"/>
      <c r="G15" s="162"/>
      <c r="H15" s="150"/>
    </row>
    <row r="16" spans="1:13" ht="15" thickBot="1" x14ac:dyDescent="0.35">
      <c r="A16" s="147"/>
      <c r="B16" s="155" t="s">
        <v>293</v>
      </c>
      <c r="C16" s="166" t="s">
        <v>272</v>
      </c>
      <c r="D16" s="166"/>
      <c r="E16" s="166"/>
      <c r="F16" s="166"/>
      <c r="G16" s="167"/>
      <c r="H16" s="150"/>
    </row>
    <row r="17" spans="1:8" x14ac:dyDescent="0.3">
      <c r="A17" s="148" t="s">
        <v>227</v>
      </c>
      <c r="B17" s="149" t="s">
        <v>294</v>
      </c>
      <c r="C17" s="168" t="s">
        <v>295</v>
      </c>
      <c r="D17" s="168" t="s">
        <v>296</v>
      </c>
      <c r="E17" s="168" t="s">
        <v>297</v>
      </c>
      <c r="F17" s="168" t="s">
        <v>298</v>
      </c>
      <c r="G17" s="169" t="s">
        <v>299</v>
      </c>
      <c r="H17" s="150"/>
    </row>
    <row r="18" spans="1:8" x14ac:dyDescent="0.3">
      <c r="A18" s="151"/>
      <c r="B18" s="152"/>
      <c r="C18" s="153" t="s">
        <v>287</v>
      </c>
      <c r="D18" s="153" t="s">
        <v>300</v>
      </c>
      <c r="E18" s="153" t="s">
        <v>301</v>
      </c>
      <c r="F18" s="153" t="s">
        <v>302</v>
      </c>
      <c r="G18" s="159" t="s">
        <v>303</v>
      </c>
      <c r="H18" s="150"/>
    </row>
    <row r="19" spans="1:8" x14ac:dyDescent="0.3">
      <c r="A19" s="151"/>
      <c r="B19" s="152" t="s">
        <v>304</v>
      </c>
      <c r="C19" s="153" t="s">
        <v>305</v>
      </c>
      <c r="D19" s="153" t="s">
        <v>306</v>
      </c>
      <c r="E19" s="153" t="s">
        <v>307</v>
      </c>
      <c r="F19" s="153" t="s">
        <v>308</v>
      </c>
      <c r="G19" s="159" t="s">
        <v>309</v>
      </c>
      <c r="H19" s="150"/>
    </row>
    <row r="20" spans="1:8" x14ac:dyDescent="0.3">
      <c r="A20" s="151"/>
      <c r="B20" s="152"/>
      <c r="C20" s="153" t="s">
        <v>287</v>
      </c>
      <c r="D20" s="153" t="s">
        <v>310</v>
      </c>
      <c r="E20" s="153" t="s">
        <v>311</v>
      </c>
      <c r="F20" s="153" t="s">
        <v>312</v>
      </c>
      <c r="G20" s="159" t="s">
        <v>303</v>
      </c>
      <c r="H20" s="150"/>
    </row>
    <row r="21" spans="1:8" x14ac:dyDescent="0.3">
      <c r="A21" s="151"/>
      <c r="B21" s="152" t="s">
        <v>313</v>
      </c>
      <c r="C21" s="153" t="s">
        <v>314</v>
      </c>
      <c r="D21" s="153" t="s">
        <v>315</v>
      </c>
      <c r="E21" s="153" t="s">
        <v>316</v>
      </c>
      <c r="F21" s="153" t="s">
        <v>317</v>
      </c>
      <c r="G21" s="159" t="s">
        <v>318</v>
      </c>
      <c r="H21" s="150"/>
    </row>
    <row r="22" spans="1:8" x14ac:dyDescent="0.3">
      <c r="A22" s="151"/>
      <c r="B22" s="152"/>
      <c r="C22" s="153" t="s">
        <v>292</v>
      </c>
      <c r="D22" s="153" t="s">
        <v>319</v>
      </c>
      <c r="E22" s="153" t="s">
        <v>320</v>
      </c>
      <c r="F22" s="153" t="s">
        <v>321</v>
      </c>
      <c r="G22" s="159" t="s">
        <v>322</v>
      </c>
      <c r="H22" s="150"/>
    </row>
    <row r="23" spans="1:8" x14ac:dyDescent="0.3">
      <c r="A23" s="151"/>
      <c r="B23" s="152" t="s">
        <v>323</v>
      </c>
      <c r="C23" s="153" t="s">
        <v>324</v>
      </c>
      <c r="D23" s="153" t="s">
        <v>325</v>
      </c>
      <c r="E23" s="153" t="s">
        <v>326</v>
      </c>
      <c r="F23" s="153" t="s">
        <v>327</v>
      </c>
      <c r="G23" s="159" t="s">
        <v>328</v>
      </c>
      <c r="H23" s="150"/>
    </row>
    <row r="24" spans="1:8" x14ac:dyDescent="0.3">
      <c r="A24" s="151"/>
      <c r="B24" s="152"/>
      <c r="C24" s="153" t="s">
        <v>292</v>
      </c>
      <c r="D24" s="153" t="s">
        <v>329</v>
      </c>
      <c r="E24" s="153" t="s">
        <v>330</v>
      </c>
      <c r="F24" s="153" t="s">
        <v>321</v>
      </c>
      <c r="G24" s="159" t="s">
        <v>322</v>
      </c>
      <c r="H24" s="150"/>
    </row>
    <row r="25" spans="1:8" x14ac:dyDescent="0.3">
      <c r="A25" s="151"/>
      <c r="B25" s="152" t="s">
        <v>331</v>
      </c>
      <c r="C25" s="153" t="s">
        <v>332</v>
      </c>
      <c r="D25" s="153" t="s">
        <v>333</v>
      </c>
      <c r="E25" s="153" t="s">
        <v>334</v>
      </c>
      <c r="F25" s="153" t="s">
        <v>335</v>
      </c>
      <c r="G25" s="159" t="s">
        <v>336</v>
      </c>
      <c r="H25" s="150"/>
    </row>
    <row r="26" spans="1:8" x14ac:dyDescent="0.3">
      <c r="A26" s="151"/>
      <c r="B26" s="152"/>
      <c r="C26" s="153" t="s">
        <v>292</v>
      </c>
      <c r="D26" s="153" t="s">
        <v>337</v>
      </c>
      <c r="E26" s="153" t="s">
        <v>338</v>
      </c>
      <c r="F26" s="153" t="s">
        <v>339</v>
      </c>
      <c r="G26" s="159" t="s">
        <v>303</v>
      </c>
      <c r="H26" s="150"/>
    </row>
    <row r="27" spans="1:8" x14ac:dyDescent="0.3">
      <c r="A27" s="151"/>
      <c r="B27" s="152" t="s">
        <v>340</v>
      </c>
      <c r="C27" s="153" t="s">
        <v>341</v>
      </c>
      <c r="D27" s="153" t="s">
        <v>342</v>
      </c>
      <c r="E27" s="153" t="s">
        <v>343</v>
      </c>
      <c r="F27" s="153" t="s">
        <v>344</v>
      </c>
      <c r="G27" s="159" t="s">
        <v>345</v>
      </c>
      <c r="H27" s="150"/>
    </row>
    <row r="28" spans="1:8" x14ac:dyDescent="0.3">
      <c r="A28" s="151"/>
      <c r="B28" s="152"/>
      <c r="C28" s="153" t="s">
        <v>292</v>
      </c>
      <c r="D28" s="153" t="s">
        <v>346</v>
      </c>
      <c r="E28" s="153" t="s">
        <v>282</v>
      </c>
      <c r="F28" s="153" t="s">
        <v>339</v>
      </c>
      <c r="G28" s="159" t="s">
        <v>303</v>
      </c>
      <c r="H28" s="150"/>
    </row>
    <row r="29" spans="1:8" x14ac:dyDescent="0.3">
      <c r="A29" s="151"/>
      <c r="B29" s="152" t="s">
        <v>347</v>
      </c>
      <c r="C29" s="153" t="s">
        <v>272</v>
      </c>
      <c r="D29" s="153" t="s">
        <v>272</v>
      </c>
      <c r="E29" s="153" t="s">
        <v>272</v>
      </c>
      <c r="F29" s="153" t="s">
        <v>272</v>
      </c>
      <c r="G29" s="159" t="s">
        <v>272</v>
      </c>
      <c r="H29" s="150"/>
    </row>
    <row r="30" spans="1:8" x14ac:dyDescent="0.3">
      <c r="A30" s="151"/>
      <c r="B30" s="152" t="s">
        <v>348</v>
      </c>
      <c r="C30" s="153" t="s">
        <v>349</v>
      </c>
      <c r="D30" s="153" t="s">
        <v>350</v>
      </c>
      <c r="E30" s="153" t="s">
        <v>351</v>
      </c>
      <c r="F30" s="153" t="s">
        <v>352</v>
      </c>
      <c r="G30" s="159" t="s">
        <v>353</v>
      </c>
      <c r="H30" s="150"/>
    </row>
    <row r="31" spans="1:8" x14ac:dyDescent="0.3">
      <c r="A31" s="151"/>
      <c r="B31" s="152"/>
      <c r="C31" s="153" t="s">
        <v>287</v>
      </c>
      <c r="D31" s="153" t="s">
        <v>354</v>
      </c>
      <c r="E31" s="153" t="s">
        <v>282</v>
      </c>
      <c r="F31" s="153" t="s">
        <v>355</v>
      </c>
      <c r="G31" s="159" t="s">
        <v>356</v>
      </c>
      <c r="H31" s="150"/>
    </row>
    <row r="32" spans="1:8" x14ac:dyDescent="0.3">
      <c r="A32" s="151"/>
      <c r="B32" s="152" t="s">
        <v>357</v>
      </c>
      <c r="C32" s="153" t="s">
        <v>358</v>
      </c>
      <c r="D32" s="153" t="s">
        <v>359</v>
      </c>
      <c r="E32" s="153" t="s">
        <v>360</v>
      </c>
      <c r="F32" s="153" t="s">
        <v>361</v>
      </c>
      <c r="G32" s="159" t="s">
        <v>362</v>
      </c>
      <c r="H32" s="150"/>
    </row>
    <row r="33" spans="1:19" x14ac:dyDescent="0.3">
      <c r="A33" s="151"/>
      <c r="B33" s="152"/>
      <c r="C33" s="153" t="s">
        <v>363</v>
      </c>
      <c r="D33" s="153" t="s">
        <v>364</v>
      </c>
      <c r="E33" s="153" t="s">
        <v>354</v>
      </c>
      <c r="F33" s="153" t="s">
        <v>365</v>
      </c>
      <c r="G33" s="159" t="s">
        <v>366</v>
      </c>
      <c r="H33" s="150"/>
    </row>
    <row r="34" spans="1:19" x14ac:dyDescent="0.3">
      <c r="A34" s="151"/>
      <c r="B34" s="152" t="s">
        <v>367</v>
      </c>
      <c r="C34" s="153" t="s">
        <v>368</v>
      </c>
      <c r="D34" s="153" t="s">
        <v>369</v>
      </c>
      <c r="E34" s="153" t="s">
        <v>370</v>
      </c>
      <c r="F34" s="153" t="s">
        <v>371</v>
      </c>
      <c r="G34" s="159" t="s">
        <v>372</v>
      </c>
      <c r="H34" s="150"/>
    </row>
    <row r="35" spans="1:19" ht="15" thickBot="1" x14ac:dyDescent="0.35">
      <c r="A35" s="76"/>
      <c r="B35" s="160"/>
      <c r="C35" s="161" t="s">
        <v>373</v>
      </c>
      <c r="D35" s="161" t="s">
        <v>374</v>
      </c>
      <c r="E35" s="161" t="s">
        <v>375</v>
      </c>
      <c r="F35" s="161" t="s">
        <v>376</v>
      </c>
      <c r="G35" s="162" t="s">
        <v>377</v>
      </c>
      <c r="H35" s="150"/>
    </row>
    <row r="36" spans="1:19" x14ac:dyDescent="0.3">
      <c r="A36" s="146" t="s">
        <v>378</v>
      </c>
      <c r="B36" s="163" t="s">
        <v>379</v>
      </c>
      <c r="C36" s="170"/>
      <c r="D36" s="164"/>
      <c r="E36" s="164"/>
      <c r="F36" s="164"/>
      <c r="G36" s="165"/>
      <c r="H36" s="150"/>
      <c r="I36" s="281" t="s">
        <v>516</v>
      </c>
      <c r="J36" s="281"/>
      <c r="K36" s="281"/>
      <c r="L36" s="281"/>
      <c r="M36" s="281"/>
      <c r="N36" s="281"/>
      <c r="O36" s="281"/>
      <c r="P36" s="281"/>
      <c r="Q36" s="281"/>
      <c r="R36" s="281"/>
      <c r="S36" s="281"/>
    </row>
    <row r="37" spans="1:19" x14ac:dyDescent="0.3">
      <c r="A37" s="151"/>
      <c r="B37" s="152" t="s">
        <v>380</v>
      </c>
      <c r="C37" s="153"/>
      <c r="D37" s="153"/>
      <c r="E37" s="153"/>
      <c r="F37" s="153"/>
      <c r="G37" s="159"/>
      <c r="H37" s="150"/>
      <c r="I37" s="281"/>
      <c r="J37" s="281"/>
      <c r="K37" s="281"/>
      <c r="L37" s="281"/>
      <c r="M37" s="281"/>
      <c r="N37" s="281"/>
      <c r="O37" s="281"/>
      <c r="P37" s="281"/>
      <c r="Q37" s="281"/>
      <c r="R37" s="281"/>
      <c r="S37" s="281"/>
    </row>
    <row r="38" spans="1:19" ht="15" thickBot="1" x14ac:dyDescent="0.35">
      <c r="A38" s="147"/>
      <c r="B38" s="155"/>
      <c r="C38" s="166"/>
      <c r="D38" s="166"/>
      <c r="E38" s="166"/>
      <c r="F38" s="166"/>
      <c r="G38" s="167"/>
      <c r="H38" s="150"/>
      <c r="I38" s="281"/>
      <c r="J38" s="281"/>
      <c r="K38" s="281"/>
      <c r="L38" s="281"/>
      <c r="M38" s="281"/>
      <c r="N38" s="281"/>
      <c r="O38" s="281"/>
      <c r="P38" s="281"/>
      <c r="Q38" s="281"/>
      <c r="R38" s="281"/>
      <c r="S38" s="281"/>
    </row>
    <row r="39" spans="1:19" x14ac:dyDescent="0.3">
      <c r="A39" s="148" t="s">
        <v>382</v>
      </c>
      <c r="B39" s="149" t="s">
        <v>383</v>
      </c>
      <c r="C39" s="168" t="s">
        <v>384</v>
      </c>
      <c r="D39" s="168" t="s">
        <v>385</v>
      </c>
      <c r="E39" s="168" t="s">
        <v>386</v>
      </c>
      <c r="F39" s="168" t="s">
        <v>387</v>
      </c>
      <c r="G39" s="169" t="s">
        <v>388</v>
      </c>
      <c r="H39" s="150"/>
      <c r="I39" t="s">
        <v>515</v>
      </c>
    </row>
    <row r="40" spans="1:19" x14ac:dyDescent="0.3">
      <c r="A40" s="151"/>
      <c r="B40" s="152"/>
      <c r="C40" s="153" t="s">
        <v>389</v>
      </c>
      <c r="D40" s="153" t="s">
        <v>390</v>
      </c>
      <c r="E40" s="153" t="s">
        <v>391</v>
      </c>
      <c r="F40" s="153" t="s">
        <v>329</v>
      </c>
      <c r="G40" s="159" t="s">
        <v>287</v>
      </c>
      <c r="H40" s="150"/>
      <c r="I40" t="s">
        <v>184</v>
      </c>
    </row>
    <row r="41" spans="1:19" x14ac:dyDescent="0.3">
      <c r="A41" s="151"/>
      <c r="B41" s="152" t="s">
        <v>392</v>
      </c>
      <c r="C41" s="153" t="s">
        <v>393</v>
      </c>
      <c r="D41" s="153" t="s">
        <v>395</v>
      </c>
      <c r="E41" s="153" t="s">
        <v>396</v>
      </c>
      <c r="F41" s="153" t="s">
        <v>397</v>
      </c>
      <c r="G41" s="159" t="s">
        <v>398</v>
      </c>
      <c r="H41" s="150"/>
      <c r="I41" t="s">
        <v>186</v>
      </c>
    </row>
    <row r="42" spans="1:19" ht="15" customHeight="1" x14ac:dyDescent="0.3">
      <c r="A42" s="151"/>
      <c r="B42" s="152"/>
      <c r="C42" s="153" t="s">
        <v>399</v>
      </c>
      <c r="D42" s="153" t="s">
        <v>400</v>
      </c>
      <c r="E42" s="153" t="s">
        <v>338</v>
      </c>
      <c r="F42" s="153" t="s">
        <v>364</v>
      </c>
      <c r="G42" s="159" t="s">
        <v>322</v>
      </c>
      <c r="H42" s="150"/>
      <c r="I42" s="281" t="s">
        <v>517</v>
      </c>
      <c r="J42" s="281"/>
      <c r="K42" s="281"/>
      <c r="L42" s="281"/>
      <c r="M42" s="281"/>
      <c r="N42" s="281"/>
      <c r="O42" s="281"/>
      <c r="P42" s="281"/>
      <c r="Q42" s="281"/>
      <c r="R42" s="281"/>
      <c r="S42" s="281"/>
    </row>
    <row r="43" spans="1:19" x14ac:dyDescent="0.3">
      <c r="A43" s="151"/>
      <c r="B43" s="152" t="s">
        <v>401</v>
      </c>
      <c r="C43" s="153" t="s">
        <v>402</v>
      </c>
      <c r="D43" s="153" t="s">
        <v>403</v>
      </c>
      <c r="E43" s="153" t="s">
        <v>404</v>
      </c>
      <c r="F43" s="153" t="s">
        <v>405</v>
      </c>
      <c r="G43" s="159" t="s">
        <v>406</v>
      </c>
      <c r="H43" s="150"/>
      <c r="I43" s="281"/>
      <c r="J43" s="281"/>
      <c r="K43" s="281"/>
      <c r="L43" s="281"/>
      <c r="M43" s="281"/>
      <c r="N43" s="281"/>
      <c r="O43" s="281"/>
      <c r="P43" s="281"/>
      <c r="Q43" s="281"/>
      <c r="R43" s="281"/>
      <c r="S43" s="281"/>
    </row>
    <row r="44" spans="1:19" x14ac:dyDescent="0.3">
      <c r="A44" s="151"/>
      <c r="B44" s="152"/>
      <c r="C44" s="153" t="s">
        <v>399</v>
      </c>
      <c r="D44" s="153" t="s">
        <v>400</v>
      </c>
      <c r="E44" s="153" t="s">
        <v>282</v>
      </c>
      <c r="F44" s="153" t="s">
        <v>366</v>
      </c>
      <c r="G44" s="159" t="s">
        <v>281</v>
      </c>
      <c r="H44" s="150"/>
      <c r="I44" s="281"/>
      <c r="J44" s="281"/>
      <c r="K44" s="281"/>
      <c r="L44" s="281"/>
      <c r="M44" s="281"/>
      <c r="N44" s="281"/>
      <c r="O44" s="281"/>
      <c r="P44" s="281"/>
      <c r="Q44" s="281"/>
      <c r="R44" s="281"/>
      <c r="S44" s="281"/>
    </row>
    <row r="45" spans="1:19" x14ac:dyDescent="0.3">
      <c r="A45" s="151"/>
      <c r="B45" s="152" t="s">
        <v>407</v>
      </c>
      <c r="C45" s="153" t="s">
        <v>272</v>
      </c>
      <c r="D45" s="153" t="s">
        <v>272</v>
      </c>
      <c r="E45" s="153" t="s">
        <v>272</v>
      </c>
      <c r="F45" s="153" t="s">
        <v>272</v>
      </c>
      <c r="G45" s="159" t="s">
        <v>272</v>
      </c>
      <c r="H45" s="150"/>
      <c r="I45" s="12"/>
      <c r="J45" s="12"/>
      <c r="K45" s="12"/>
      <c r="L45" s="12"/>
      <c r="M45" s="12"/>
      <c r="N45" s="12"/>
      <c r="O45" s="12"/>
      <c r="P45" s="12"/>
      <c r="Q45" s="12"/>
      <c r="R45" s="12"/>
      <c r="S45" s="12"/>
    </row>
    <row r="46" spans="1:19" x14ac:dyDescent="0.3">
      <c r="A46" s="151"/>
      <c r="B46" s="152"/>
      <c r="C46" s="153"/>
      <c r="D46" s="153"/>
      <c r="E46" s="153"/>
      <c r="F46" s="153"/>
      <c r="G46" s="159"/>
      <c r="H46" s="150"/>
      <c r="I46" s="12"/>
      <c r="J46" s="12"/>
      <c r="K46" s="12"/>
      <c r="L46" s="12"/>
      <c r="M46" s="12"/>
      <c r="N46" s="12"/>
      <c r="O46" s="12"/>
      <c r="P46" s="12"/>
      <c r="Q46" s="12"/>
      <c r="R46" s="12"/>
      <c r="S46" s="12"/>
    </row>
    <row r="47" spans="1:19" x14ac:dyDescent="0.3">
      <c r="A47" s="151"/>
      <c r="B47" s="152" t="s">
        <v>408</v>
      </c>
      <c r="C47" s="153" t="s">
        <v>409</v>
      </c>
      <c r="D47" s="153" t="s">
        <v>410</v>
      </c>
      <c r="E47" s="153" t="s">
        <v>411</v>
      </c>
      <c r="F47" s="153" t="s">
        <v>412</v>
      </c>
      <c r="G47" s="159" t="s">
        <v>413</v>
      </c>
      <c r="H47" s="150"/>
    </row>
    <row r="48" spans="1:19" x14ac:dyDescent="0.3">
      <c r="A48" s="151"/>
      <c r="B48" s="152"/>
      <c r="C48" s="153" t="s">
        <v>356</v>
      </c>
      <c r="D48" s="153" t="s">
        <v>414</v>
      </c>
      <c r="E48" s="153" t="s">
        <v>415</v>
      </c>
      <c r="F48" s="153" t="s">
        <v>415</v>
      </c>
      <c r="G48" s="159" t="s">
        <v>416</v>
      </c>
      <c r="H48" s="150"/>
    </row>
    <row r="49" spans="1:8" x14ac:dyDescent="0.3">
      <c r="A49" s="151"/>
      <c r="B49" s="152" t="s">
        <v>417</v>
      </c>
      <c r="C49" s="153" t="s">
        <v>418</v>
      </c>
      <c r="D49" s="153" t="s">
        <v>419</v>
      </c>
      <c r="E49" s="153" t="s">
        <v>420</v>
      </c>
      <c r="F49" s="153" t="s">
        <v>421</v>
      </c>
      <c r="G49" s="159" t="s">
        <v>422</v>
      </c>
      <c r="H49" s="150"/>
    </row>
    <row r="50" spans="1:8" x14ac:dyDescent="0.3">
      <c r="A50" s="151"/>
      <c r="B50" s="152"/>
      <c r="C50" s="153" t="s">
        <v>363</v>
      </c>
      <c r="D50" s="153" t="s">
        <v>423</v>
      </c>
      <c r="E50" s="153" t="s">
        <v>424</v>
      </c>
      <c r="F50" s="153" t="s">
        <v>373</v>
      </c>
      <c r="G50" s="159" t="s">
        <v>415</v>
      </c>
      <c r="H50" s="150"/>
    </row>
    <row r="51" spans="1:8" x14ac:dyDescent="0.3">
      <c r="A51" s="151"/>
      <c r="B51" s="152" t="s">
        <v>425</v>
      </c>
      <c r="C51" s="153" t="s">
        <v>426</v>
      </c>
      <c r="D51" s="153" t="s">
        <v>428</v>
      </c>
      <c r="E51" s="153" t="s">
        <v>429</v>
      </c>
      <c r="F51" s="153" t="s">
        <v>430</v>
      </c>
      <c r="G51" s="159" t="s">
        <v>431</v>
      </c>
      <c r="H51" s="150"/>
    </row>
    <row r="52" spans="1:8" x14ac:dyDescent="0.3">
      <c r="A52" s="151"/>
      <c r="B52" s="152"/>
      <c r="C52" s="153" t="s">
        <v>280</v>
      </c>
      <c r="D52" s="153" t="s">
        <v>432</v>
      </c>
      <c r="E52" s="153" t="s">
        <v>433</v>
      </c>
      <c r="F52" s="153" t="s">
        <v>434</v>
      </c>
      <c r="G52" s="159" t="s">
        <v>319</v>
      </c>
      <c r="H52" s="150"/>
    </row>
    <row r="53" spans="1:8" x14ac:dyDescent="0.3">
      <c r="A53" s="151"/>
      <c r="B53" s="152" t="s">
        <v>435</v>
      </c>
      <c r="C53" s="153" t="s">
        <v>436</v>
      </c>
      <c r="D53" s="153" t="s">
        <v>438</v>
      </c>
      <c r="E53" s="153" t="s">
        <v>439</v>
      </c>
      <c r="F53" s="153" t="s">
        <v>440</v>
      </c>
      <c r="G53" s="159" t="s">
        <v>441</v>
      </c>
      <c r="H53" s="150"/>
    </row>
    <row r="54" spans="1:8" x14ac:dyDescent="0.3">
      <c r="A54" s="151"/>
      <c r="B54" s="152"/>
      <c r="C54" s="153" t="s">
        <v>377</v>
      </c>
      <c r="D54" s="153" t="s">
        <v>442</v>
      </c>
      <c r="E54" s="153" t="s">
        <v>443</v>
      </c>
      <c r="F54" s="153" t="s">
        <v>375</v>
      </c>
      <c r="G54" s="159" t="s">
        <v>444</v>
      </c>
      <c r="H54" s="150"/>
    </row>
    <row r="55" spans="1:8" x14ac:dyDescent="0.3">
      <c r="A55" s="151"/>
      <c r="B55" s="316" t="s">
        <v>445</v>
      </c>
      <c r="C55" s="153" t="s">
        <v>446</v>
      </c>
      <c r="D55" s="153" t="s">
        <v>448</v>
      </c>
      <c r="E55" s="153" t="s">
        <v>449</v>
      </c>
      <c r="F55" s="153" t="s">
        <v>450</v>
      </c>
      <c r="G55" s="159" t="s">
        <v>451</v>
      </c>
      <c r="H55" s="150"/>
    </row>
    <row r="56" spans="1:8" x14ac:dyDescent="0.3">
      <c r="A56" s="151"/>
      <c r="B56" s="317"/>
      <c r="C56" s="153" t="s">
        <v>452</v>
      </c>
      <c r="D56" s="153" t="s">
        <v>455</v>
      </c>
      <c r="E56" s="153" t="s">
        <v>456</v>
      </c>
      <c r="F56" s="153" t="s">
        <v>457</v>
      </c>
      <c r="G56" s="159" t="s">
        <v>458</v>
      </c>
      <c r="H56" s="150"/>
    </row>
    <row r="57" spans="1:8" x14ac:dyDescent="0.3">
      <c r="A57" s="151"/>
      <c r="B57" s="152" t="s">
        <v>459</v>
      </c>
      <c r="C57" s="153" t="s">
        <v>460</v>
      </c>
      <c r="D57" s="153" t="s">
        <v>461</v>
      </c>
      <c r="E57" s="153" t="s">
        <v>462</v>
      </c>
      <c r="F57" s="153" t="s">
        <v>463</v>
      </c>
      <c r="G57" s="159" t="s">
        <v>464</v>
      </c>
      <c r="H57" s="150"/>
    </row>
    <row r="58" spans="1:8" ht="15" thickBot="1" x14ac:dyDescent="0.35">
      <c r="A58" s="76"/>
      <c r="B58" s="160"/>
      <c r="C58" s="161" t="s">
        <v>465</v>
      </c>
      <c r="D58" s="161" t="s">
        <v>466</v>
      </c>
      <c r="E58" s="161" t="s">
        <v>467</v>
      </c>
      <c r="F58" s="161" t="s">
        <v>468</v>
      </c>
      <c r="G58" s="162" t="s">
        <v>469</v>
      </c>
      <c r="H58" s="150"/>
    </row>
    <row r="59" spans="1:8" ht="15" thickBot="1" x14ac:dyDescent="0.35">
      <c r="A59" s="308" t="s">
        <v>470</v>
      </c>
      <c r="B59" s="171" t="s">
        <v>471</v>
      </c>
      <c r="C59" s="172" t="s">
        <v>272</v>
      </c>
      <c r="D59" s="172" t="s">
        <v>272</v>
      </c>
      <c r="E59" s="172" t="s">
        <v>272</v>
      </c>
      <c r="F59" s="172" t="s">
        <v>272</v>
      </c>
      <c r="G59" s="173" t="s">
        <v>272</v>
      </c>
      <c r="H59" s="150"/>
    </row>
    <row r="60" spans="1:8" ht="15" thickBot="1" x14ac:dyDescent="0.35">
      <c r="A60" s="309"/>
      <c r="B60" s="174"/>
      <c r="C60" s="175"/>
      <c r="D60" s="175"/>
      <c r="E60" s="175"/>
      <c r="F60" s="175"/>
      <c r="G60" s="176"/>
      <c r="H60" s="150"/>
    </row>
    <row r="61" spans="1:8" ht="15" thickBot="1" x14ac:dyDescent="0.35">
      <c r="A61" s="177"/>
      <c r="B61" s="174" t="s">
        <v>472</v>
      </c>
      <c r="C61" s="175"/>
      <c r="D61" s="175" t="s">
        <v>473</v>
      </c>
      <c r="E61" s="175" t="s">
        <v>474</v>
      </c>
      <c r="F61" s="175" t="s">
        <v>475</v>
      </c>
      <c r="G61" s="176" t="s">
        <v>476</v>
      </c>
      <c r="H61" s="150"/>
    </row>
    <row r="62" spans="1:8" ht="15" thickBot="1" x14ac:dyDescent="0.35">
      <c r="A62" s="177"/>
      <c r="B62" s="174"/>
      <c r="C62" s="175"/>
      <c r="D62" s="175" t="s">
        <v>424</v>
      </c>
      <c r="E62" s="175" t="s">
        <v>303</v>
      </c>
      <c r="F62" s="175" t="s">
        <v>366</v>
      </c>
      <c r="G62" s="176" t="s">
        <v>477</v>
      </c>
      <c r="H62" s="150"/>
    </row>
    <row r="63" spans="1:8" ht="15" thickBot="1" x14ac:dyDescent="0.35">
      <c r="A63" s="177"/>
      <c r="B63" s="174" t="s">
        <v>478</v>
      </c>
      <c r="C63" s="175"/>
      <c r="D63" s="175" t="s">
        <v>479</v>
      </c>
      <c r="E63" s="175" t="s">
        <v>403</v>
      </c>
      <c r="F63" s="175" t="s">
        <v>480</v>
      </c>
      <c r="G63" s="176" t="s">
        <v>481</v>
      </c>
      <c r="H63" s="150"/>
    </row>
    <row r="64" spans="1:8" ht="15" thickBot="1" x14ac:dyDescent="0.35">
      <c r="A64" s="177"/>
      <c r="B64" s="174"/>
      <c r="C64" s="175"/>
      <c r="D64" s="175" t="s">
        <v>301</v>
      </c>
      <c r="E64" s="175" t="s">
        <v>363</v>
      </c>
      <c r="F64" s="175" t="s">
        <v>482</v>
      </c>
      <c r="G64" s="176" t="s">
        <v>483</v>
      </c>
      <c r="H64" s="150"/>
    </row>
    <row r="65" spans="1:8" ht="15" thickBot="1" x14ac:dyDescent="0.35">
      <c r="A65" s="177"/>
      <c r="B65" s="174" t="s">
        <v>211</v>
      </c>
      <c r="C65" s="175"/>
      <c r="D65" s="175" t="s">
        <v>484</v>
      </c>
      <c r="E65" s="175" t="s">
        <v>485</v>
      </c>
      <c r="F65" s="175" t="s">
        <v>486</v>
      </c>
      <c r="G65" s="176" t="s">
        <v>487</v>
      </c>
      <c r="H65" s="150"/>
    </row>
    <row r="66" spans="1:8" ht="15" thickBot="1" x14ac:dyDescent="0.35">
      <c r="A66" s="178"/>
      <c r="B66" s="179"/>
      <c r="C66" s="180"/>
      <c r="D66" s="180" t="s">
        <v>424</v>
      </c>
      <c r="E66" s="180" t="s">
        <v>366</v>
      </c>
      <c r="F66" s="180" t="s">
        <v>488</v>
      </c>
      <c r="G66" s="181" t="s">
        <v>489</v>
      </c>
      <c r="H66" s="150"/>
    </row>
    <row r="67" spans="1:8" x14ac:dyDescent="0.3">
      <c r="A67" s="148"/>
      <c r="B67" s="149" t="s">
        <v>490</v>
      </c>
      <c r="C67" s="168" t="s">
        <v>491</v>
      </c>
      <c r="D67" s="168" t="s">
        <v>492</v>
      </c>
      <c r="E67" s="168" t="s">
        <v>493</v>
      </c>
      <c r="F67" s="168" t="s">
        <v>494</v>
      </c>
      <c r="G67" s="169" t="s">
        <v>495</v>
      </c>
      <c r="H67" s="150"/>
    </row>
    <row r="68" spans="1:8" ht="15" thickBot="1" x14ac:dyDescent="0.35">
      <c r="A68" s="147"/>
      <c r="B68" s="155"/>
      <c r="C68" s="166" t="s">
        <v>292</v>
      </c>
      <c r="D68" s="166" t="s">
        <v>496</v>
      </c>
      <c r="E68" s="166" t="s">
        <v>330</v>
      </c>
      <c r="F68" s="166" t="s">
        <v>354</v>
      </c>
      <c r="G68" s="167" t="s">
        <v>497</v>
      </c>
      <c r="H68" s="150"/>
    </row>
    <row r="69" spans="1:8" x14ac:dyDescent="0.3">
      <c r="A69" s="148"/>
      <c r="B69" s="149" t="s">
        <v>498</v>
      </c>
      <c r="C69" s="182">
        <v>473370</v>
      </c>
      <c r="D69" s="182">
        <v>32769</v>
      </c>
      <c r="E69" s="182">
        <v>102392</v>
      </c>
      <c r="F69" s="182">
        <v>35624</v>
      </c>
      <c r="G69" s="183">
        <v>302585</v>
      </c>
      <c r="H69" s="184"/>
    </row>
    <row r="70" spans="1:8" x14ac:dyDescent="0.3">
      <c r="A70" s="151"/>
      <c r="B70" s="152" t="s">
        <v>499</v>
      </c>
      <c r="C70" s="153" t="s">
        <v>500</v>
      </c>
      <c r="D70" s="153" t="s">
        <v>501</v>
      </c>
      <c r="E70" s="153" t="s">
        <v>502</v>
      </c>
      <c r="F70" s="153" t="s">
        <v>503</v>
      </c>
      <c r="G70" s="159" t="s">
        <v>504</v>
      </c>
      <c r="H70" s="150"/>
    </row>
    <row r="71" spans="1:8" ht="15" thickBot="1" x14ac:dyDescent="0.35">
      <c r="A71" s="147"/>
      <c r="B71" s="155" t="s">
        <v>505</v>
      </c>
      <c r="C71" s="166" t="s">
        <v>506</v>
      </c>
      <c r="D71" s="166" t="s">
        <v>507</v>
      </c>
      <c r="E71" s="166" t="s">
        <v>508</v>
      </c>
      <c r="F71" s="166" t="s">
        <v>509</v>
      </c>
      <c r="G71" s="167" t="s">
        <v>510</v>
      </c>
      <c r="H71" s="150"/>
    </row>
    <row r="73" spans="1:8" x14ac:dyDescent="0.3">
      <c r="A73" s="107"/>
      <c r="B73" s="107"/>
      <c r="C73" s="107"/>
      <c r="D73" s="107"/>
      <c r="E73" s="107"/>
      <c r="F73" s="107"/>
      <c r="G73" s="142"/>
      <c r="H73" s="142"/>
    </row>
    <row r="74" spans="1:8" x14ac:dyDescent="0.3">
      <c r="A74" s="107"/>
      <c r="B74" s="107"/>
      <c r="C74" s="107"/>
      <c r="D74" s="107"/>
      <c r="E74" s="107"/>
      <c r="F74" s="107"/>
      <c r="G74" s="142"/>
      <c r="H74" s="142"/>
    </row>
    <row r="75" spans="1:8" x14ac:dyDescent="0.3">
      <c r="A75" s="107"/>
      <c r="B75" s="107"/>
      <c r="C75" s="107"/>
      <c r="D75" s="107"/>
      <c r="E75" s="107"/>
      <c r="F75" s="107"/>
    </row>
    <row r="76" spans="1:8" x14ac:dyDescent="0.3">
      <c r="A76" s="107"/>
      <c r="B76" s="185"/>
      <c r="C76" s="107"/>
      <c r="D76" s="107"/>
      <c r="E76" s="107"/>
      <c r="F76" s="107"/>
    </row>
    <row r="77" spans="1:8" x14ac:dyDescent="0.3">
      <c r="A77" s="107"/>
      <c r="B77" s="107"/>
      <c r="C77" s="107"/>
      <c r="D77" s="107"/>
      <c r="E77" s="107"/>
      <c r="F77" s="107"/>
    </row>
    <row r="78" spans="1:8" x14ac:dyDescent="0.3">
      <c r="A78" s="107"/>
      <c r="B78" s="107"/>
      <c r="C78" s="107"/>
      <c r="D78" s="107"/>
      <c r="E78" s="107"/>
      <c r="F78" s="107"/>
    </row>
    <row r="79" spans="1:8" x14ac:dyDescent="0.3">
      <c r="A79" s="107"/>
      <c r="B79" s="107"/>
      <c r="C79" s="107"/>
      <c r="D79" s="107"/>
      <c r="E79" s="107"/>
      <c r="F79" s="107"/>
    </row>
    <row r="80" spans="1:8" x14ac:dyDescent="0.3">
      <c r="A80" s="107"/>
      <c r="B80" s="107"/>
      <c r="C80" s="107"/>
      <c r="D80" s="107"/>
      <c r="E80" s="107"/>
      <c r="F80" s="107"/>
    </row>
  </sheetData>
  <mergeCells count="9">
    <mergeCell ref="A59:A60"/>
    <mergeCell ref="C4:C5"/>
    <mergeCell ref="I36:S38"/>
    <mergeCell ref="I42:S44"/>
    <mergeCell ref="D4:D5"/>
    <mergeCell ref="E4:E5"/>
    <mergeCell ref="F4:F5"/>
    <mergeCell ref="G4:G5"/>
    <mergeCell ref="B55:B56"/>
  </mergeCells>
  <pageMargins left="0.7" right="0.7" top="0.75" bottom="0.75" header="0.3" footer="0.3"/>
  <pageSetup paperSize="9" orientation="portrait" r:id="rId1"/>
  <ignoredErrors>
    <ignoredError sqref="C6:G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A263-AF5C-4E65-B3E0-43BC71FA7F67}">
  <dimension ref="A1:S81"/>
  <sheetViews>
    <sheetView topLeftCell="C1" workbookViewId="0">
      <selection activeCell="I1" sqref="I1:S1"/>
    </sheetView>
  </sheetViews>
  <sheetFormatPr baseColWidth="10" defaultRowHeight="14.4" x14ac:dyDescent="0.3"/>
  <cols>
    <col min="1" max="1" width="22.33203125" customWidth="1"/>
    <col min="2" max="2" width="34" customWidth="1"/>
    <col min="3" max="8" width="15.5546875" customWidth="1"/>
    <col min="9" max="9" width="40" bestFit="1" customWidth="1"/>
  </cols>
  <sheetData>
    <row r="1" spans="1:13" ht="15" thickBot="1" x14ac:dyDescent="0.35"/>
    <row r="2" spans="1:13" x14ac:dyDescent="0.3">
      <c r="A2" s="145" t="s">
        <v>685</v>
      </c>
      <c r="B2" s="146"/>
      <c r="C2" s="146"/>
      <c r="D2" s="146"/>
      <c r="E2" s="146"/>
      <c r="F2" s="199"/>
      <c r="G2" s="200"/>
    </row>
    <row r="3" spans="1:13" ht="18.75" customHeight="1" thickBot="1" x14ac:dyDescent="0.35">
      <c r="A3" s="147" t="s">
        <v>518</v>
      </c>
      <c r="B3" s="147"/>
      <c r="C3" s="147"/>
      <c r="D3" s="147"/>
      <c r="E3" s="147"/>
      <c r="F3" s="201"/>
      <c r="G3" s="202"/>
      <c r="I3" s="198"/>
      <c r="J3" s="198" t="s">
        <v>512</v>
      </c>
      <c r="K3" s="198" t="s">
        <v>263</v>
      </c>
      <c r="L3" s="198" t="s">
        <v>264</v>
      </c>
      <c r="M3" s="198" t="s">
        <v>513</v>
      </c>
    </row>
    <row r="4" spans="1:13" ht="18.75" customHeight="1" x14ac:dyDescent="0.3">
      <c r="A4" s="148"/>
      <c r="B4" s="149"/>
      <c r="C4" s="310" t="s">
        <v>175</v>
      </c>
      <c r="D4" s="312" t="s">
        <v>177</v>
      </c>
      <c r="E4" s="312" t="s">
        <v>195</v>
      </c>
      <c r="F4" s="320" t="s">
        <v>193</v>
      </c>
      <c r="G4" s="322" t="s">
        <v>194</v>
      </c>
      <c r="I4" s="80" t="s">
        <v>175</v>
      </c>
      <c r="J4" s="80">
        <v>0.68039949456389859</v>
      </c>
      <c r="K4" s="80">
        <v>0.67151996689403415</v>
      </c>
      <c r="L4" s="80">
        <v>0.68939444631972002</v>
      </c>
      <c r="M4" s="80">
        <v>0</v>
      </c>
    </row>
    <row r="5" spans="1:13" x14ac:dyDescent="0.3">
      <c r="A5" s="151"/>
      <c r="B5" s="152"/>
      <c r="C5" s="311"/>
      <c r="D5" s="313"/>
      <c r="E5" s="313"/>
      <c r="F5" s="321"/>
      <c r="G5" s="323"/>
      <c r="I5" s="80" t="s">
        <v>177</v>
      </c>
      <c r="J5" s="80">
        <v>0.72617193677797753</v>
      </c>
      <c r="K5" s="80">
        <v>0.65585137400676352</v>
      </c>
      <c r="L5" s="80">
        <v>0.80432803332670932</v>
      </c>
      <c r="M5" s="80">
        <v>7.9130235451835237E-10</v>
      </c>
    </row>
    <row r="6" spans="1:13" ht="18" customHeight="1" thickBot="1" x14ac:dyDescent="0.35">
      <c r="A6" s="147"/>
      <c r="B6" s="155"/>
      <c r="C6" s="156" t="s">
        <v>265</v>
      </c>
      <c r="D6" s="156" t="s">
        <v>266</v>
      </c>
      <c r="E6" s="156" t="s">
        <v>267</v>
      </c>
      <c r="F6" s="203" t="s">
        <v>268</v>
      </c>
      <c r="G6" s="204" t="s">
        <v>269</v>
      </c>
      <c r="I6" s="80" t="s">
        <v>195</v>
      </c>
      <c r="J6" s="80">
        <v>0.81864661173949771</v>
      </c>
      <c r="K6" s="80">
        <v>0.79089791480083171</v>
      </c>
      <c r="L6" s="80">
        <v>0.84736371318046089</v>
      </c>
      <c r="M6" s="80">
        <v>5.6039345875318473E-30</v>
      </c>
    </row>
    <row r="7" spans="1:13" x14ac:dyDescent="0.3">
      <c r="A7" s="186" t="s">
        <v>270</v>
      </c>
      <c r="B7" s="187" t="s">
        <v>271</v>
      </c>
      <c r="C7" s="188" t="s">
        <v>272</v>
      </c>
      <c r="D7" s="188" t="s">
        <v>272</v>
      </c>
      <c r="E7" s="188" t="s">
        <v>272</v>
      </c>
      <c r="F7" s="188" t="s">
        <v>272</v>
      </c>
      <c r="G7" s="215" t="s">
        <v>272</v>
      </c>
      <c r="I7" s="80" t="s">
        <v>179</v>
      </c>
      <c r="J7" s="80">
        <v>0.89058746382366871</v>
      </c>
      <c r="K7" s="80">
        <v>0.84587436379138714</v>
      </c>
      <c r="L7" s="80">
        <v>0.93760146572712755</v>
      </c>
      <c r="M7" s="80">
        <v>1.024257372281461E-5</v>
      </c>
    </row>
    <row r="8" spans="1:13" x14ac:dyDescent="0.3">
      <c r="A8" s="190"/>
      <c r="B8" s="191" t="s">
        <v>273</v>
      </c>
      <c r="C8" s="192" t="s">
        <v>519</v>
      </c>
      <c r="D8" s="192" t="s">
        <v>520</v>
      </c>
      <c r="E8" s="192" t="s">
        <v>521</v>
      </c>
      <c r="F8" s="216" t="s">
        <v>473</v>
      </c>
      <c r="G8" s="217" t="s">
        <v>522</v>
      </c>
      <c r="I8" s="80" t="s">
        <v>180</v>
      </c>
      <c r="J8" s="80">
        <v>0.63396301288872781</v>
      </c>
      <c r="K8" s="80">
        <v>0.62324532667209287</v>
      </c>
      <c r="L8" s="80">
        <v>0.64485837766515508</v>
      </c>
      <c r="M8" s="80">
        <v>0</v>
      </c>
    </row>
    <row r="9" spans="1:13" ht="15" thickBot="1" x14ac:dyDescent="0.35">
      <c r="A9" s="194"/>
      <c r="B9" s="195"/>
      <c r="C9" s="196" t="s">
        <v>381</v>
      </c>
      <c r="D9" s="196" t="s">
        <v>364</v>
      </c>
      <c r="E9" s="196" t="s">
        <v>356</v>
      </c>
      <c r="F9" s="218" t="s">
        <v>320</v>
      </c>
      <c r="G9" s="219" t="s">
        <v>523</v>
      </c>
    </row>
    <row r="10" spans="1:13" x14ac:dyDescent="0.3">
      <c r="A10" s="146" t="s">
        <v>524</v>
      </c>
      <c r="B10" s="163" t="s">
        <v>285</v>
      </c>
      <c r="C10" s="164" t="s">
        <v>525</v>
      </c>
      <c r="D10" s="164"/>
      <c r="E10" s="164"/>
      <c r="F10" s="209"/>
      <c r="G10" s="210"/>
      <c r="I10" t="s">
        <v>684</v>
      </c>
    </row>
    <row r="11" spans="1:13" x14ac:dyDescent="0.3">
      <c r="A11" s="151"/>
      <c r="B11" s="152"/>
      <c r="C11" s="153" t="s">
        <v>356</v>
      </c>
      <c r="D11" s="153"/>
      <c r="E11" s="153"/>
      <c r="F11" s="205"/>
      <c r="G11" s="206"/>
    </row>
    <row r="12" spans="1:13" x14ac:dyDescent="0.3">
      <c r="A12" s="151"/>
      <c r="B12" s="152" t="s">
        <v>288</v>
      </c>
      <c r="C12" s="153" t="s">
        <v>526</v>
      </c>
      <c r="D12" s="153"/>
      <c r="E12" s="153"/>
      <c r="F12" s="205"/>
      <c r="G12" s="206"/>
    </row>
    <row r="13" spans="1:13" x14ac:dyDescent="0.3">
      <c r="A13" s="151"/>
      <c r="B13" s="152"/>
      <c r="C13" s="153" t="s">
        <v>283</v>
      </c>
      <c r="D13" s="153"/>
      <c r="E13" s="153"/>
      <c r="F13" s="205"/>
      <c r="G13" s="206"/>
    </row>
    <row r="14" spans="1:13" x14ac:dyDescent="0.3">
      <c r="A14" s="76"/>
      <c r="B14" s="160" t="s">
        <v>290</v>
      </c>
      <c r="C14" s="161" t="s">
        <v>527</v>
      </c>
      <c r="D14" s="161"/>
      <c r="E14" s="161"/>
      <c r="F14" s="207"/>
      <c r="G14" s="206"/>
    </row>
    <row r="15" spans="1:13" x14ac:dyDescent="0.3">
      <c r="A15" s="76"/>
      <c r="B15" s="160"/>
      <c r="C15" s="161" t="s">
        <v>399</v>
      </c>
      <c r="D15" s="161"/>
      <c r="E15" s="161"/>
      <c r="F15" s="207"/>
      <c r="G15" s="206"/>
    </row>
    <row r="16" spans="1:13" ht="15" thickBot="1" x14ac:dyDescent="0.35">
      <c r="A16" s="147"/>
      <c r="B16" s="155" t="s">
        <v>293</v>
      </c>
      <c r="C16" s="166" t="s">
        <v>272</v>
      </c>
      <c r="D16" s="166"/>
      <c r="E16" s="166"/>
      <c r="F16" s="211"/>
      <c r="G16" s="208"/>
    </row>
    <row r="17" spans="1:7" x14ac:dyDescent="0.3">
      <c r="A17" s="148" t="s">
        <v>227</v>
      </c>
      <c r="B17" s="149" t="s">
        <v>294</v>
      </c>
      <c r="C17" s="168" t="s">
        <v>528</v>
      </c>
      <c r="D17" s="168" t="s">
        <v>529</v>
      </c>
      <c r="E17" s="168" t="s">
        <v>530</v>
      </c>
      <c r="F17" s="212" t="s">
        <v>531</v>
      </c>
      <c r="G17" s="210" t="s">
        <v>532</v>
      </c>
    </row>
    <row r="18" spans="1:7" x14ac:dyDescent="0.3">
      <c r="A18" s="151"/>
      <c r="B18" s="152"/>
      <c r="C18" s="153" t="s">
        <v>287</v>
      </c>
      <c r="D18" s="153" t="s">
        <v>533</v>
      </c>
      <c r="E18" s="153" t="s">
        <v>280</v>
      </c>
      <c r="F18" s="205" t="s">
        <v>364</v>
      </c>
      <c r="G18" s="206" t="s">
        <v>356</v>
      </c>
    </row>
    <row r="19" spans="1:7" x14ac:dyDescent="0.3">
      <c r="A19" s="151"/>
      <c r="B19" s="152" t="s">
        <v>304</v>
      </c>
      <c r="C19" s="153" t="s">
        <v>534</v>
      </c>
      <c r="D19" s="153" t="s">
        <v>535</v>
      </c>
      <c r="E19" s="153" t="s">
        <v>536</v>
      </c>
      <c r="F19" s="205" t="s">
        <v>537</v>
      </c>
      <c r="G19" s="206" t="s">
        <v>538</v>
      </c>
    </row>
    <row r="20" spans="1:7" x14ac:dyDescent="0.3">
      <c r="A20" s="151"/>
      <c r="B20" s="152"/>
      <c r="C20" s="153" t="s">
        <v>281</v>
      </c>
      <c r="D20" s="153" t="s">
        <v>453</v>
      </c>
      <c r="E20" s="153" t="s">
        <v>354</v>
      </c>
      <c r="F20" s="205" t="s">
        <v>390</v>
      </c>
      <c r="G20" s="206" t="s">
        <v>539</v>
      </c>
    </row>
    <row r="21" spans="1:7" x14ac:dyDescent="0.3">
      <c r="A21" s="151"/>
      <c r="B21" s="152" t="s">
        <v>313</v>
      </c>
      <c r="C21" s="153" t="s">
        <v>540</v>
      </c>
      <c r="D21" s="153" t="s">
        <v>541</v>
      </c>
      <c r="E21" s="153" t="s">
        <v>542</v>
      </c>
      <c r="F21" s="205" t="s">
        <v>543</v>
      </c>
      <c r="G21" s="206" t="s">
        <v>544</v>
      </c>
    </row>
    <row r="22" spans="1:7" x14ac:dyDescent="0.3">
      <c r="A22" s="151"/>
      <c r="B22" s="152"/>
      <c r="C22" s="153" t="s">
        <v>287</v>
      </c>
      <c r="D22" s="153" t="s">
        <v>545</v>
      </c>
      <c r="E22" s="153" t="s">
        <v>311</v>
      </c>
      <c r="F22" s="205" t="s">
        <v>546</v>
      </c>
      <c r="G22" s="206" t="s">
        <v>356</v>
      </c>
    </row>
    <row r="23" spans="1:7" x14ac:dyDescent="0.3">
      <c r="A23" s="151"/>
      <c r="B23" s="152" t="s">
        <v>323</v>
      </c>
      <c r="C23" s="153" t="s">
        <v>547</v>
      </c>
      <c r="D23" s="153" t="s">
        <v>548</v>
      </c>
      <c r="E23" s="153" t="s">
        <v>549</v>
      </c>
      <c r="F23" s="205" t="s">
        <v>550</v>
      </c>
      <c r="G23" s="206" t="s">
        <v>551</v>
      </c>
    </row>
    <row r="24" spans="1:7" x14ac:dyDescent="0.3">
      <c r="A24" s="151"/>
      <c r="B24" s="152"/>
      <c r="C24" s="153" t="s">
        <v>287</v>
      </c>
      <c r="D24" s="153" t="s">
        <v>552</v>
      </c>
      <c r="E24" s="153" t="s">
        <v>280</v>
      </c>
      <c r="F24" s="205" t="s">
        <v>364</v>
      </c>
      <c r="G24" s="206" t="s">
        <v>356</v>
      </c>
    </row>
    <row r="25" spans="1:7" x14ac:dyDescent="0.3">
      <c r="A25" s="151"/>
      <c r="B25" s="152" t="s">
        <v>331</v>
      </c>
      <c r="C25" s="153" t="s">
        <v>553</v>
      </c>
      <c r="D25" s="153" t="s">
        <v>394</v>
      </c>
      <c r="E25" s="153" t="s">
        <v>554</v>
      </c>
      <c r="F25" s="205" t="s">
        <v>298</v>
      </c>
      <c r="G25" s="206" t="s">
        <v>555</v>
      </c>
    </row>
    <row r="26" spans="1:7" x14ac:dyDescent="0.3">
      <c r="A26" s="151"/>
      <c r="B26" s="152"/>
      <c r="C26" s="153" t="s">
        <v>287</v>
      </c>
      <c r="D26" s="153" t="s">
        <v>556</v>
      </c>
      <c r="E26" s="153" t="s">
        <v>311</v>
      </c>
      <c r="F26" s="205" t="s">
        <v>377</v>
      </c>
      <c r="G26" s="206" t="s">
        <v>356</v>
      </c>
    </row>
    <row r="27" spans="1:7" x14ac:dyDescent="0.3">
      <c r="A27" s="151"/>
      <c r="B27" s="152" t="s">
        <v>340</v>
      </c>
      <c r="C27" s="153" t="s">
        <v>480</v>
      </c>
      <c r="D27" s="153" t="s">
        <v>557</v>
      </c>
      <c r="E27" s="153" t="s">
        <v>558</v>
      </c>
      <c r="F27" s="205" t="s">
        <v>559</v>
      </c>
      <c r="G27" s="206" t="s">
        <v>560</v>
      </c>
    </row>
    <row r="28" spans="1:7" x14ac:dyDescent="0.3">
      <c r="A28" s="151"/>
      <c r="B28" s="152"/>
      <c r="C28" s="153" t="s">
        <v>287</v>
      </c>
      <c r="D28" s="153" t="s">
        <v>561</v>
      </c>
      <c r="E28" s="153" t="s">
        <v>562</v>
      </c>
      <c r="F28" s="205" t="s">
        <v>546</v>
      </c>
      <c r="G28" s="206" t="s">
        <v>539</v>
      </c>
    </row>
    <row r="29" spans="1:7" x14ac:dyDescent="0.3">
      <c r="A29" s="151"/>
      <c r="B29" s="152" t="s">
        <v>347</v>
      </c>
      <c r="C29" s="153" t="s">
        <v>272</v>
      </c>
      <c r="D29" s="153" t="s">
        <v>272</v>
      </c>
      <c r="E29" s="153" t="s">
        <v>272</v>
      </c>
      <c r="F29" s="205" t="s">
        <v>272</v>
      </c>
      <c r="G29" s="206" t="s">
        <v>272</v>
      </c>
    </row>
    <row r="30" spans="1:7" x14ac:dyDescent="0.3">
      <c r="A30" s="151"/>
      <c r="B30" s="152" t="s">
        <v>348</v>
      </c>
      <c r="C30" s="153" t="s">
        <v>563</v>
      </c>
      <c r="D30" s="153" t="s">
        <v>564</v>
      </c>
      <c r="E30" s="153" t="s">
        <v>565</v>
      </c>
      <c r="F30" s="205" t="s">
        <v>566</v>
      </c>
      <c r="G30" s="206" t="s">
        <v>567</v>
      </c>
    </row>
    <row r="31" spans="1:7" x14ac:dyDescent="0.3">
      <c r="A31" s="151"/>
      <c r="B31" s="152"/>
      <c r="C31" s="153" t="s">
        <v>497</v>
      </c>
      <c r="D31" s="153" t="s">
        <v>454</v>
      </c>
      <c r="E31" s="153" t="s">
        <v>482</v>
      </c>
      <c r="F31" s="205" t="s">
        <v>568</v>
      </c>
      <c r="G31" s="206" t="s">
        <v>338</v>
      </c>
    </row>
    <row r="32" spans="1:7" x14ac:dyDescent="0.3">
      <c r="A32" s="151"/>
      <c r="B32" s="152" t="s">
        <v>357</v>
      </c>
      <c r="C32" s="153" t="s">
        <v>569</v>
      </c>
      <c r="D32" s="153" t="s">
        <v>570</v>
      </c>
      <c r="E32" s="153" t="s">
        <v>571</v>
      </c>
      <c r="F32" s="205" t="s">
        <v>572</v>
      </c>
      <c r="G32" s="206" t="s">
        <v>573</v>
      </c>
    </row>
    <row r="33" spans="1:19" x14ac:dyDescent="0.3">
      <c r="A33" s="151"/>
      <c r="B33" s="152"/>
      <c r="C33" s="153" t="s">
        <v>574</v>
      </c>
      <c r="D33" s="153" t="s">
        <v>575</v>
      </c>
      <c r="E33" s="153" t="s">
        <v>576</v>
      </c>
      <c r="F33" s="205" t="s">
        <v>457</v>
      </c>
      <c r="G33" s="206" t="s">
        <v>424</v>
      </c>
    </row>
    <row r="34" spans="1:19" x14ac:dyDescent="0.3">
      <c r="A34" s="151"/>
      <c r="B34" s="152" t="s">
        <v>367</v>
      </c>
      <c r="C34" s="153" t="s">
        <v>577</v>
      </c>
      <c r="D34" s="153" t="s">
        <v>578</v>
      </c>
      <c r="E34" s="153" t="s">
        <v>579</v>
      </c>
      <c r="F34" s="205" t="s">
        <v>580</v>
      </c>
      <c r="G34" s="206" t="s">
        <v>581</v>
      </c>
    </row>
    <row r="35" spans="1:19" ht="15" thickBot="1" x14ac:dyDescent="0.35">
      <c r="A35" s="76"/>
      <c r="B35" s="160"/>
      <c r="C35" s="161" t="s">
        <v>433</v>
      </c>
      <c r="D35" s="161" t="s">
        <v>582</v>
      </c>
      <c r="E35" s="161" t="s">
        <v>583</v>
      </c>
      <c r="F35" s="207" t="s">
        <v>584</v>
      </c>
      <c r="G35" s="208" t="s">
        <v>585</v>
      </c>
      <c r="I35" s="281" t="s">
        <v>516</v>
      </c>
      <c r="J35" s="281"/>
      <c r="K35" s="281"/>
      <c r="L35" s="281"/>
      <c r="M35" s="281"/>
      <c r="N35" s="281"/>
      <c r="O35" s="281"/>
      <c r="P35" s="281"/>
      <c r="Q35" s="281"/>
      <c r="R35" s="281"/>
      <c r="S35" s="281"/>
    </row>
    <row r="36" spans="1:19" x14ac:dyDescent="0.3">
      <c r="A36" s="146" t="s">
        <v>378</v>
      </c>
      <c r="B36" s="163" t="s">
        <v>379</v>
      </c>
      <c r="C36" s="170"/>
      <c r="D36" s="164"/>
      <c r="E36" s="164"/>
      <c r="F36" s="209"/>
      <c r="G36" s="210"/>
      <c r="I36" s="281"/>
      <c r="J36" s="281"/>
      <c r="K36" s="281"/>
      <c r="L36" s="281"/>
      <c r="M36" s="281"/>
      <c r="N36" s="281"/>
      <c r="O36" s="281"/>
      <c r="P36" s="281"/>
      <c r="Q36" s="281"/>
      <c r="R36" s="281"/>
      <c r="S36" s="281"/>
    </row>
    <row r="37" spans="1:19" x14ac:dyDescent="0.3">
      <c r="A37" s="151"/>
      <c r="B37" s="152" t="s">
        <v>380</v>
      </c>
      <c r="C37" s="153"/>
      <c r="D37" s="153"/>
      <c r="E37" s="153"/>
      <c r="F37" s="205"/>
      <c r="G37" s="206"/>
      <c r="I37" s="281"/>
      <c r="J37" s="281"/>
      <c r="K37" s="281"/>
      <c r="L37" s="281"/>
      <c r="M37" s="281"/>
      <c r="N37" s="281"/>
      <c r="O37" s="281"/>
      <c r="P37" s="281"/>
      <c r="Q37" s="281"/>
      <c r="R37" s="281"/>
      <c r="S37" s="281"/>
    </row>
    <row r="38" spans="1:19" ht="15" thickBot="1" x14ac:dyDescent="0.35">
      <c r="A38" s="147"/>
      <c r="B38" s="155"/>
      <c r="C38" s="166"/>
      <c r="D38" s="166"/>
      <c r="E38" s="166"/>
      <c r="F38" s="211"/>
      <c r="G38" s="208"/>
      <c r="I38" t="s">
        <v>515</v>
      </c>
    </row>
    <row r="39" spans="1:19" x14ac:dyDescent="0.3">
      <c r="A39" s="148" t="s">
        <v>382</v>
      </c>
      <c r="B39" s="149" t="s">
        <v>383</v>
      </c>
      <c r="C39" s="168" t="s">
        <v>297</v>
      </c>
      <c r="D39" s="168" t="s">
        <v>586</v>
      </c>
      <c r="E39" s="168" t="s">
        <v>587</v>
      </c>
      <c r="F39" s="212" t="s">
        <v>588</v>
      </c>
      <c r="G39" s="210" t="s">
        <v>419</v>
      </c>
      <c r="I39" t="s">
        <v>184</v>
      </c>
    </row>
    <row r="40" spans="1:19" x14ac:dyDescent="0.3">
      <c r="A40" s="151"/>
      <c r="B40" s="152"/>
      <c r="C40" s="153" t="s">
        <v>399</v>
      </c>
      <c r="D40" s="153" t="s">
        <v>454</v>
      </c>
      <c r="E40" s="153" t="s">
        <v>416</v>
      </c>
      <c r="F40" s="205" t="s">
        <v>337</v>
      </c>
      <c r="G40" s="206" t="s">
        <v>303</v>
      </c>
      <c r="I40" t="s">
        <v>186</v>
      </c>
    </row>
    <row r="41" spans="1:19" x14ac:dyDescent="0.3">
      <c r="A41" s="151"/>
      <c r="B41" s="152" t="s">
        <v>392</v>
      </c>
      <c r="C41" s="153" t="s">
        <v>589</v>
      </c>
      <c r="D41" s="153" t="s">
        <v>590</v>
      </c>
      <c r="E41" s="153" t="s">
        <v>591</v>
      </c>
      <c r="F41" s="205" t="s">
        <v>592</v>
      </c>
      <c r="G41" s="206" t="s">
        <v>593</v>
      </c>
      <c r="I41" s="281" t="s">
        <v>517</v>
      </c>
      <c r="J41" s="281"/>
      <c r="K41" s="281"/>
      <c r="L41" s="281"/>
      <c r="M41" s="281"/>
      <c r="N41" s="281"/>
      <c r="O41" s="281"/>
      <c r="P41" s="281"/>
      <c r="Q41" s="281"/>
      <c r="R41" s="281"/>
      <c r="S41" s="281"/>
    </row>
    <row r="42" spans="1:19" x14ac:dyDescent="0.3">
      <c r="A42" s="151"/>
      <c r="B42" s="152"/>
      <c r="C42" s="153" t="s">
        <v>292</v>
      </c>
      <c r="D42" s="153" t="s">
        <v>594</v>
      </c>
      <c r="E42" s="153" t="s">
        <v>574</v>
      </c>
      <c r="F42" s="205" t="s">
        <v>312</v>
      </c>
      <c r="G42" s="206" t="s">
        <v>497</v>
      </c>
      <c r="I42" s="281"/>
      <c r="J42" s="281"/>
      <c r="K42" s="281"/>
      <c r="L42" s="281"/>
      <c r="M42" s="281"/>
      <c r="N42" s="281"/>
      <c r="O42" s="281"/>
      <c r="P42" s="281"/>
      <c r="Q42" s="281"/>
      <c r="R42" s="281"/>
      <c r="S42" s="281"/>
    </row>
    <row r="43" spans="1:19" x14ac:dyDescent="0.3">
      <c r="A43" s="151"/>
      <c r="B43" s="152" t="s">
        <v>401</v>
      </c>
      <c r="C43" s="153" t="s">
        <v>595</v>
      </c>
      <c r="D43" s="153" t="s">
        <v>596</v>
      </c>
      <c r="E43" s="153" t="s">
        <v>597</v>
      </c>
      <c r="F43" s="205" t="s">
        <v>598</v>
      </c>
      <c r="G43" s="206" t="s">
        <v>599</v>
      </c>
      <c r="I43" s="281"/>
      <c r="J43" s="281"/>
      <c r="K43" s="281"/>
      <c r="L43" s="281"/>
      <c r="M43" s="281"/>
      <c r="N43" s="281"/>
      <c r="O43" s="281"/>
      <c r="P43" s="281"/>
      <c r="Q43" s="281"/>
      <c r="R43" s="281"/>
      <c r="S43" s="281"/>
    </row>
    <row r="44" spans="1:19" x14ac:dyDescent="0.3">
      <c r="A44" s="151"/>
      <c r="B44" s="152"/>
      <c r="C44" s="153" t="s">
        <v>399</v>
      </c>
      <c r="D44" s="153" t="s">
        <v>576</v>
      </c>
      <c r="E44" s="153" t="s">
        <v>366</v>
      </c>
      <c r="F44" s="205" t="s">
        <v>354</v>
      </c>
      <c r="G44" s="206" t="s">
        <v>497</v>
      </c>
    </row>
    <row r="45" spans="1:19" x14ac:dyDescent="0.3">
      <c r="A45" s="151"/>
      <c r="B45" s="152" t="s">
        <v>407</v>
      </c>
      <c r="C45" s="153" t="s">
        <v>272</v>
      </c>
      <c r="D45" s="153" t="s">
        <v>272</v>
      </c>
      <c r="E45" s="153" t="s">
        <v>272</v>
      </c>
      <c r="F45" s="153" t="s">
        <v>272</v>
      </c>
      <c r="G45" s="206" t="s">
        <v>272</v>
      </c>
    </row>
    <row r="46" spans="1:19" x14ac:dyDescent="0.3">
      <c r="A46" s="151"/>
      <c r="B46" s="152"/>
      <c r="C46" s="153"/>
      <c r="D46" s="153"/>
      <c r="E46" s="153"/>
      <c r="F46" s="205"/>
      <c r="G46" s="206"/>
    </row>
    <row r="47" spans="1:19" x14ac:dyDescent="0.3">
      <c r="A47" s="151"/>
      <c r="B47" s="152" t="s">
        <v>408</v>
      </c>
      <c r="C47" s="153" t="s">
        <v>600</v>
      </c>
      <c r="D47" s="153" t="s">
        <v>601</v>
      </c>
      <c r="E47" s="153" t="s">
        <v>602</v>
      </c>
      <c r="F47" s="205" t="s">
        <v>447</v>
      </c>
      <c r="G47" s="206" t="s">
        <v>603</v>
      </c>
    </row>
    <row r="48" spans="1:19" x14ac:dyDescent="0.3">
      <c r="A48" s="151"/>
      <c r="B48" s="152"/>
      <c r="C48" s="153" t="s">
        <v>539</v>
      </c>
      <c r="D48" s="153" t="s">
        <v>604</v>
      </c>
      <c r="E48" s="153" t="s">
        <v>605</v>
      </c>
      <c r="F48" s="205" t="s">
        <v>377</v>
      </c>
      <c r="G48" s="206" t="s">
        <v>354</v>
      </c>
    </row>
    <row r="49" spans="1:7" x14ac:dyDescent="0.3">
      <c r="A49" s="151"/>
      <c r="B49" s="152" t="s">
        <v>417</v>
      </c>
      <c r="C49" s="153" t="s">
        <v>606</v>
      </c>
      <c r="D49" s="153" t="s">
        <v>607</v>
      </c>
      <c r="E49" s="153" t="s">
        <v>352</v>
      </c>
      <c r="F49" s="205" t="s">
        <v>608</v>
      </c>
      <c r="G49" s="206" t="s">
        <v>609</v>
      </c>
    </row>
    <row r="50" spans="1:7" x14ac:dyDescent="0.3">
      <c r="A50" s="151"/>
      <c r="B50" s="152"/>
      <c r="C50" s="153" t="s">
        <v>282</v>
      </c>
      <c r="D50" s="153" t="s">
        <v>610</v>
      </c>
      <c r="E50" s="153" t="s">
        <v>390</v>
      </c>
      <c r="F50" s="205" t="s">
        <v>390</v>
      </c>
      <c r="G50" s="206" t="s">
        <v>611</v>
      </c>
    </row>
    <row r="51" spans="1:7" x14ac:dyDescent="0.3">
      <c r="A51" s="151"/>
      <c r="B51" s="152" t="s">
        <v>425</v>
      </c>
      <c r="C51" s="153" t="s">
        <v>612</v>
      </c>
      <c r="D51" s="153" t="s">
        <v>613</v>
      </c>
      <c r="E51" s="153" t="s">
        <v>538</v>
      </c>
      <c r="F51" s="205" t="s">
        <v>614</v>
      </c>
      <c r="G51" s="206" t="s">
        <v>615</v>
      </c>
    </row>
    <row r="52" spans="1:7" x14ac:dyDescent="0.3">
      <c r="A52" s="151"/>
      <c r="B52" s="152"/>
      <c r="C52" s="153" t="s">
        <v>415</v>
      </c>
      <c r="D52" s="153" t="s">
        <v>616</v>
      </c>
      <c r="E52" s="153" t="s">
        <v>488</v>
      </c>
      <c r="F52" s="205" t="s">
        <v>545</v>
      </c>
      <c r="G52" s="206" t="s">
        <v>617</v>
      </c>
    </row>
    <row r="53" spans="1:7" x14ac:dyDescent="0.3">
      <c r="A53" s="151"/>
      <c r="B53" s="152" t="s">
        <v>435</v>
      </c>
      <c r="C53" s="153" t="s">
        <v>618</v>
      </c>
      <c r="D53" s="153" t="s">
        <v>619</v>
      </c>
      <c r="E53" s="153" t="s">
        <v>620</v>
      </c>
      <c r="F53" s="205" t="s">
        <v>621</v>
      </c>
      <c r="G53" s="206" t="s">
        <v>622</v>
      </c>
    </row>
    <row r="54" spans="1:7" x14ac:dyDescent="0.3">
      <c r="A54" s="151"/>
      <c r="B54" s="152"/>
      <c r="C54" s="153" t="s">
        <v>434</v>
      </c>
      <c r="D54" s="153" t="s">
        <v>623</v>
      </c>
      <c r="E54" s="153" t="s">
        <v>624</v>
      </c>
      <c r="F54" s="205" t="s">
        <v>625</v>
      </c>
      <c r="G54" s="206" t="s">
        <v>626</v>
      </c>
    </row>
    <row r="55" spans="1:7" x14ac:dyDescent="0.3">
      <c r="A55" s="151"/>
      <c r="B55" s="316" t="s">
        <v>445</v>
      </c>
      <c r="C55" s="153" t="s">
        <v>627</v>
      </c>
      <c r="D55" s="153" t="s">
        <v>628</v>
      </c>
      <c r="E55" s="153" t="s">
        <v>629</v>
      </c>
      <c r="F55" s="205" t="s">
        <v>630</v>
      </c>
      <c r="G55" s="206" t="s">
        <v>631</v>
      </c>
    </row>
    <row r="56" spans="1:7" x14ac:dyDescent="0.3">
      <c r="A56" s="151"/>
      <c r="B56" s="317"/>
      <c r="C56" s="153" t="s">
        <v>632</v>
      </c>
      <c r="D56" s="153" t="s">
        <v>633</v>
      </c>
      <c r="E56" s="153" t="s">
        <v>634</v>
      </c>
      <c r="F56" s="205" t="s">
        <v>635</v>
      </c>
      <c r="G56" s="206" t="s">
        <v>636</v>
      </c>
    </row>
    <row r="57" spans="1:7" x14ac:dyDescent="0.3">
      <c r="A57" s="151"/>
      <c r="B57" s="152" t="s">
        <v>459</v>
      </c>
      <c r="C57" s="153" t="s">
        <v>349</v>
      </c>
      <c r="D57" s="153" t="s">
        <v>637</v>
      </c>
      <c r="E57" s="153" t="s">
        <v>638</v>
      </c>
      <c r="F57" s="205" t="s">
        <v>639</v>
      </c>
      <c r="G57" s="206" t="s">
        <v>640</v>
      </c>
    </row>
    <row r="58" spans="1:7" ht="15" thickBot="1" x14ac:dyDescent="0.35">
      <c r="A58" s="76"/>
      <c r="B58" s="160"/>
      <c r="C58" s="161" t="s">
        <v>457</v>
      </c>
      <c r="D58" s="161" t="s">
        <v>641</v>
      </c>
      <c r="E58" s="161" t="s">
        <v>642</v>
      </c>
      <c r="F58" s="207" t="s">
        <v>643</v>
      </c>
      <c r="G58" s="208" t="s">
        <v>644</v>
      </c>
    </row>
    <row r="59" spans="1:7" x14ac:dyDescent="0.3">
      <c r="A59" s="318" t="s">
        <v>470</v>
      </c>
      <c r="B59" s="163" t="s">
        <v>207</v>
      </c>
      <c r="C59" s="164"/>
      <c r="D59" s="164" t="s">
        <v>272</v>
      </c>
      <c r="E59" s="164" t="s">
        <v>272</v>
      </c>
      <c r="F59" s="209" t="s">
        <v>272</v>
      </c>
      <c r="G59" s="210" t="s">
        <v>272</v>
      </c>
    </row>
    <row r="60" spans="1:7" x14ac:dyDescent="0.3">
      <c r="A60" s="319"/>
      <c r="B60" s="152" t="s">
        <v>471</v>
      </c>
      <c r="C60" s="153"/>
      <c r="D60" s="153" t="s">
        <v>645</v>
      </c>
      <c r="E60" s="153" t="s">
        <v>646</v>
      </c>
      <c r="F60" s="205" t="s">
        <v>647</v>
      </c>
      <c r="G60" s="206" t="s">
        <v>648</v>
      </c>
    </row>
    <row r="61" spans="1:7" x14ac:dyDescent="0.3">
      <c r="A61" s="151"/>
      <c r="B61" s="152"/>
      <c r="C61" s="153"/>
      <c r="D61" s="153" t="s">
        <v>433</v>
      </c>
      <c r="E61" s="153" t="s">
        <v>574</v>
      </c>
      <c r="F61" s="205" t="s">
        <v>302</v>
      </c>
      <c r="G61" s="206" t="s">
        <v>488</v>
      </c>
    </row>
    <row r="62" spans="1:7" x14ac:dyDescent="0.3">
      <c r="A62" s="151"/>
      <c r="B62" s="152" t="s">
        <v>472</v>
      </c>
      <c r="C62" s="153"/>
      <c r="D62" s="153" t="s">
        <v>649</v>
      </c>
      <c r="E62" s="153" t="s">
        <v>650</v>
      </c>
      <c r="F62" s="205" t="s">
        <v>651</v>
      </c>
      <c r="G62" s="206" t="s">
        <v>652</v>
      </c>
    </row>
    <row r="63" spans="1:7" x14ac:dyDescent="0.3">
      <c r="A63" s="151"/>
      <c r="B63" s="152"/>
      <c r="C63" s="153"/>
      <c r="D63" s="153" t="s">
        <v>496</v>
      </c>
      <c r="E63" s="153" t="s">
        <v>280</v>
      </c>
      <c r="F63" s="205" t="s">
        <v>390</v>
      </c>
      <c r="G63" s="206" t="s">
        <v>653</v>
      </c>
    </row>
    <row r="64" spans="1:7" x14ac:dyDescent="0.3">
      <c r="A64" s="151"/>
      <c r="B64" s="152" t="s">
        <v>478</v>
      </c>
      <c r="C64" s="153"/>
      <c r="D64" s="153" t="s">
        <v>654</v>
      </c>
      <c r="E64" s="153" t="s">
        <v>655</v>
      </c>
      <c r="F64" s="205" t="s">
        <v>656</v>
      </c>
      <c r="G64" s="206" t="s">
        <v>657</v>
      </c>
    </row>
    <row r="65" spans="1:7" x14ac:dyDescent="0.3">
      <c r="A65" s="151"/>
      <c r="B65" s="152"/>
      <c r="C65" s="153"/>
      <c r="D65" s="153" t="s">
        <v>658</v>
      </c>
      <c r="E65" s="153" t="s">
        <v>659</v>
      </c>
      <c r="F65" s="205" t="s">
        <v>443</v>
      </c>
      <c r="G65" s="206" t="s">
        <v>660</v>
      </c>
    </row>
    <row r="66" spans="1:7" x14ac:dyDescent="0.3">
      <c r="A66" s="151"/>
      <c r="B66" s="152" t="s">
        <v>211</v>
      </c>
      <c r="C66" s="153"/>
      <c r="D66" s="153" t="s">
        <v>661</v>
      </c>
      <c r="E66" s="153" t="s">
        <v>662</v>
      </c>
      <c r="F66" s="205" t="s">
        <v>663</v>
      </c>
      <c r="G66" s="206" t="s">
        <v>664</v>
      </c>
    </row>
    <row r="67" spans="1:7" ht="15" thickBot="1" x14ac:dyDescent="0.35">
      <c r="A67" s="147"/>
      <c r="B67" s="155"/>
      <c r="C67" s="166"/>
      <c r="D67" s="166" t="s">
        <v>665</v>
      </c>
      <c r="E67" s="166" t="s">
        <v>666</v>
      </c>
      <c r="F67" s="211" t="s">
        <v>667</v>
      </c>
      <c r="G67" s="208" t="s">
        <v>668</v>
      </c>
    </row>
    <row r="68" spans="1:7" x14ac:dyDescent="0.3">
      <c r="A68" s="148"/>
      <c r="B68" s="149" t="s">
        <v>490</v>
      </c>
      <c r="C68" s="168" t="s">
        <v>669</v>
      </c>
      <c r="D68" s="168" t="s">
        <v>670</v>
      </c>
      <c r="E68" s="168" t="s">
        <v>671</v>
      </c>
      <c r="F68" s="212" t="s">
        <v>672</v>
      </c>
      <c r="G68" s="210" t="s">
        <v>673</v>
      </c>
    </row>
    <row r="69" spans="1:7" ht="15" thickBot="1" x14ac:dyDescent="0.35">
      <c r="A69" s="147"/>
      <c r="B69" s="155"/>
      <c r="C69" s="166" t="s">
        <v>281</v>
      </c>
      <c r="D69" s="166" t="s">
        <v>625</v>
      </c>
      <c r="E69" s="166" t="s">
        <v>280</v>
      </c>
      <c r="F69" s="211" t="s">
        <v>337</v>
      </c>
      <c r="G69" s="208" t="s">
        <v>363</v>
      </c>
    </row>
    <row r="70" spans="1:7" x14ac:dyDescent="0.3">
      <c r="A70" s="148"/>
      <c r="B70" s="149" t="s">
        <v>498</v>
      </c>
      <c r="C70" s="182">
        <v>486668</v>
      </c>
      <c r="D70" s="182">
        <v>32043</v>
      </c>
      <c r="E70" s="182">
        <v>101448</v>
      </c>
      <c r="F70" s="213">
        <v>49524</v>
      </c>
      <c r="G70" s="214">
        <v>303653</v>
      </c>
    </row>
    <row r="71" spans="1:7" x14ac:dyDescent="0.3">
      <c r="A71" s="151"/>
      <c r="B71" s="152" t="s">
        <v>499</v>
      </c>
      <c r="C71" s="153" t="s">
        <v>674</v>
      </c>
      <c r="D71" s="153" t="s">
        <v>675</v>
      </c>
      <c r="E71" s="153" t="s">
        <v>676</v>
      </c>
      <c r="F71" s="205" t="s">
        <v>677</v>
      </c>
      <c r="G71" s="206" t="s">
        <v>678</v>
      </c>
    </row>
    <row r="72" spans="1:7" ht="15" thickBot="1" x14ac:dyDescent="0.35">
      <c r="A72" s="147"/>
      <c r="B72" s="155" t="s">
        <v>505</v>
      </c>
      <c r="C72" s="166" t="s">
        <v>679</v>
      </c>
      <c r="D72" s="166" t="s">
        <v>680</v>
      </c>
      <c r="E72" s="166" t="s">
        <v>681</v>
      </c>
      <c r="F72" s="211" t="s">
        <v>682</v>
      </c>
      <c r="G72" s="208" t="s">
        <v>683</v>
      </c>
    </row>
    <row r="74" spans="1:7" x14ac:dyDescent="0.3">
      <c r="A74" s="107"/>
      <c r="B74" s="107"/>
      <c r="C74" s="107"/>
      <c r="D74" s="107"/>
      <c r="E74" s="107"/>
      <c r="F74" s="107"/>
      <c r="G74" s="142"/>
    </row>
    <row r="75" spans="1:7" x14ac:dyDescent="0.3">
      <c r="A75" s="107"/>
      <c r="B75" s="107"/>
      <c r="C75" s="107"/>
      <c r="D75" s="107"/>
      <c r="E75" s="107"/>
      <c r="F75" s="107"/>
      <c r="G75" s="142"/>
    </row>
    <row r="76" spans="1:7" x14ac:dyDescent="0.3">
      <c r="A76" s="107"/>
      <c r="B76" s="107"/>
      <c r="C76" s="107"/>
      <c r="D76" s="107"/>
      <c r="E76" s="107"/>
      <c r="F76" s="107"/>
    </row>
    <row r="77" spans="1:7" x14ac:dyDescent="0.3">
      <c r="A77" s="107"/>
      <c r="B77" s="185"/>
      <c r="C77" s="107"/>
      <c r="D77" s="107"/>
      <c r="E77" s="107"/>
      <c r="F77" s="107"/>
    </row>
    <row r="78" spans="1:7" x14ac:dyDescent="0.3">
      <c r="A78" s="107"/>
      <c r="B78" s="107"/>
      <c r="C78" s="107"/>
      <c r="D78" s="107"/>
      <c r="E78" s="107"/>
      <c r="F78" s="107"/>
    </row>
    <row r="79" spans="1:7" x14ac:dyDescent="0.3">
      <c r="A79" s="107"/>
      <c r="B79" s="107"/>
      <c r="C79" s="107"/>
      <c r="D79" s="107"/>
      <c r="E79" s="107"/>
      <c r="F79" s="107"/>
    </row>
    <row r="80" spans="1:7" x14ac:dyDescent="0.3">
      <c r="A80" s="107"/>
      <c r="B80" s="107"/>
      <c r="C80" s="107"/>
      <c r="D80" s="107"/>
      <c r="E80" s="107"/>
      <c r="F80" s="107"/>
    </row>
    <row r="81" spans="1:6" x14ac:dyDescent="0.3">
      <c r="A81" s="107"/>
      <c r="B81" s="107"/>
      <c r="C81" s="107"/>
      <c r="D81" s="107"/>
      <c r="E81" s="107"/>
      <c r="F81" s="107"/>
    </row>
  </sheetData>
  <mergeCells count="9">
    <mergeCell ref="A59:A60"/>
    <mergeCell ref="C4:C5"/>
    <mergeCell ref="I35:S37"/>
    <mergeCell ref="I41:S43"/>
    <mergeCell ref="D4:D5"/>
    <mergeCell ref="E4:E5"/>
    <mergeCell ref="F4:F5"/>
    <mergeCell ref="G4:G5"/>
    <mergeCell ref="B55:B56"/>
  </mergeCells>
  <pageMargins left="0.7" right="0.7" top="0.75" bottom="0.75" header="0.3" footer="0.3"/>
  <pageSetup paperSize="9" orientation="portrait" r:id="rId1"/>
  <ignoredErrors>
    <ignoredError sqref="C6:G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E8C7-3311-4FDF-A072-B927BC92B7E6}">
  <dimension ref="A1:S86"/>
  <sheetViews>
    <sheetView zoomScale="106" zoomScaleNormal="106" workbookViewId="0">
      <selection activeCell="A2" sqref="A2"/>
    </sheetView>
  </sheetViews>
  <sheetFormatPr baseColWidth="10" defaultRowHeight="14.4" x14ac:dyDescent="0.3"/>
  <cols>
    <col min="1" max="1" width="22.33203125" customWidth="1"/>
    <col min="2" max="2" width="34" customWidth="1"/>
    <col min="3" max="8" width="15.5546875" customWidth="1"/>
    <col min="9" max="9" width="37" bestFit="1" customWidth="1"/>
  </cols>
  <sheetData>
    <row r="1" spans="1:13" ht="15" thickBot="1" x14ac:dyDescent="0.35"/>
    <row r="2" spans="1:13" x14ac:dyDescent="0.3">
      <c r="A2" s="145" t="s">
        <v>687</v>
      </c>
      <c r="B2" s="146"/>
      <c r="C2" s="146"/>
      <c r="D2" s="146"/>
      <c r="E2" s="146"/>
      <c r="F2" s="199"/>
      <c r="G2" s="146"/>
    </row>
    <row r="3" spans="1:13" ht="18.75" customHeight="1" thickBot="1" x14ac:dyDescent="0.35">
      <c r="A3" s="147" t="s">
        <v>688</v>
      </c>
      <c r="B3" s="147"/>
      <c r="C3" s="147"/>
      <c r="D3" s="147"/>
      <c r="E3" s="147"/>
      <c r="F3" s="201"/>
      <c r="G3" s="147"/>
    </row>
    <row r="4" spans="1:13" ht="18.75" customHeight="1" x14ac:dyDescent="0.3">
      <c r="A4" s="148"/>
      <c r="B4" s="149"/>
      <c r="C4" s="310" t="s">
        <v>175</v>
      </c>
      <c r="D4" s="312" t="s">
        <v>177</v>
      </c>
      <c r="E4" s="312" t="s">
        <v>195</v>
      </c>
      <c r="F4" s="326" t="s">
        <v>193</v>
      </c>
      <c r="G4" s="328" t="s">
        <v>194</v>
      </c>
    </row>
    <row r="5" spans="1:13" x14ac:dyDescent="0.3">
      <c r="A5" s="151"/>
      <c r="B5" s="152"/>
      <c r="C5" s="311"/>
      <c r="D5" s="313"/>
      <c r="E5" s="313"/>
      <c r="F5" s="327"/>
      <c r="G5" s="329"/>
      <c r="I5" s="198"/>
      <c r="J5" s="83" t="s">
        <v>512</v>
      </c>
      <c r="K5" s="83" t="s">
        <v>263</v>
      </c>
      <c r="L5" s="83" t="s">
        <v>264</v>
      </c>
      <c r="M5" s="83" t="s">
        <v>513</v>
      </c>
    </row>
    <row r="6" spans="1:13" ht="18" customHeight="1" thickBot="1" x14ac:dyDescent="0.35">
      <c r="A6" s="147"/>
      <c r="B6" s="155"/>
      <c r="C6" s="156" t="s">
        <v>265</v>
      </c>
      <c r="D6" s="156" t="s">
        <v>266</v>
      </c>
      <c r="E6" s="156" t="s">
        <v>267</v>
      </c>
      <c r="F6" s="220" t="s">
        <v>268</v>
      </c>
      <c r="G6" s="221" t="s">
        <v>269</v>
      </c>
      <c r="I6" s="80" t="s">
        <v>175</v>
      </c>
      <c r="J6" s="80">
        <v>1.288105693053146</v>
      </c>
      <c r="K6" s="80">
        <v>1.270777630495511</v>
      </c>
      <c r="L6" s="80">
        <v>1.305670928102773</v>
      </c>
      <c r="M6" s="80">
        <v>7.4135161491273235E-294</v>
      </c>
    </row>
    <row r="7" spans="1:13" ht="18.75" customHeight="1" x14ac:dyDescent="0.3">
      <c r="A7" s="222" t="s">
        <v>689</v>
      </c>
      <c r="B7" s="223" t="s">
        <v>173</v>
      </c>
      <c r="C7" s="224" t="s">
        <v>272</v>
      </c>
      <c r="D7" s="224" t="s">
        <v>272</v>
      </c>
      <c r="E7" s="224" t="s">
        <v>272</v>
      </c>
      <c r="F7" s="158" t="s">
        <v>272</v>
      </c>
      <c r="G7" s="225"/>
      <c r="I7" s="80" t="s">
        <v>177</v>
      </c>
      <c r="J7" s="80">
        <v>1.6694795061527139</v>
      </c>
      <c r="K7" s="80">
        <v>1.548759339117934</v>
      </c>
      <c r="L7" s="80">
        <v>1.799743129416526</v>
      </c>
      <c r="M7" s="80">
        <v>8.2648480515907177E-41</v>
      </c>
    </row>
    <row r="8" spans="1:13" ht="18" customHeight="1" x14ac:dyDescent="0.3">
      <c r="A8" s="151"/>
      <c r="B8" s="152" t="s">
        <v>174</v>
      </c>
      <c r="C8" s="154" t="s">
        <v>690</v>
      </c>
      <c r="D8" s="154" t="s">
        <v>691</v>
      </c>
      <c r="E8" s="154" t="s">
        <v>692</v>
      </c>
      <c r="F8" s="226" t="s">
        <v>693</v>
      </c>
      <c r="G8" s="227" t="s">
        <v>694</v>
      </c>
      <c r="I8" s="80" t="s">
        <v>195</v>
      </c>
      <c r="J8" s="80">
        <v>1.2312670847641149</v>
      </c>
      <c r="K8" s="80">
        <v>1.1952954217728291</v>
      </c>
      <c r="L8" s="80">
        <v>1.2683244345868661</v>
      </c>
      <c r="M8" s="80">
        <v>4.9785572472467061E-43</v>
      </c>
    </row>
    <row r="9" spans="1:13" ht="18.75" customHeight="1" thickBot="1" x14ac:dyDescent="0.35">
      <c r="A9" s="76"/>
      <c r="B9" s="160"/>
      <c r="C9" s="228" t="s">
        <v>695</v>
      </c>
      <c r="D9" s="228" t="s">
        <v>497</v>
      </c>
      <c r="E9" s="228" t="s">
        <v>523</v>
      </c>
      <c r="F9" s="229" t="s">
        <v>281</v>
      </c>
      <c r="G9" s="230" t="s">
        <v>695</v>
      </c>
      <c r="I9" s="80" t="s">
        <v>179</v>
      </c>
      <c r="J9" s="80">
        <v>1.05271153545005</v>
      </c>
      <c r="K9" s="80">
        <v>1.009404494294964</v>
      </c>
      <c r="L9" s="80">
        <v>1.097885226354149</v>
      </c>
      <c r="M9" s="80">
        <v>1.6553643529817062E-2</v>
      </c>
    </row>
    <row r="10" spans="1:13" ht="18.75" customHeight="1" x14ac:dyDescent="0.3">
      <c r="A10" s="146" t="s">
        <v>270</v>
      </c>
      <c r="B10" s="163" t="s">
        <v>271</v>
      </c>
      <c r="C10" s="231" t="s">
        <v>272</v>
      </c>
      <c r="D10" s="231" t="s">
        <v>272</v>
      </c>
      <c r="E10" s="231" t="s">
        <v>272</v>
      </c>
      <c r="F10" s="232" t="s">
        <v>272</v>
      </c>
      <c r="G10" s="233"/>
      <c r="I10" s="80" t="s">
        <v>180</v>
      </c>
      <c r="J10" s="80">
        <v>1.2784627053676609</v>
      </c>
      <c r="K10" s="80">
        <v>1.2585830924180981</v>
      </c>
      <c r="L10" s="80">
        <v>1.2986572791823081</v>
      </c>
      <c r="M10" s="80">
        <v>2.8841688221233682E-207</v>
      </c>
    </row>
    <row r="11" spans="1:13" x14ac:dyDescent="0.3">
      <c r="A11" s="151"/>
      <c r="B11" s="152" t="s">
        <v>273</v>
      </c>
      <c r="C11" s="153" t="s">
        <v>696</v>
      </c>
      <c r="D11" s="153" t="s">
        <v>697</v>
      </c>
      <c r="E11" s="153" t="s">
        <v>698</v>
      </c>
      <c r="F11" s="205" t="s">
        <v>699</v>
      </c>
      <c r="G11" s="234" t="s">
        <v>700</v>
      </c>
    </row>
    <row r="12" spans="1:13" ht="15" thickBot="1" x14ac:dyDescent="0.35">
      <c r="A12" s="76"/>
      <c r="B12" s="160"/>
      <c r="C12" s="161" t="s">
        <v>695</v>
      </c>
      <c r="D12" s="161" t="s">
        <v>701</v>
      </c>
      <c r="E12" s="161" t="s">
        <v>399</v>
      </c>
      <c r="F12" s="207" t="s">
        <v>322</v>
      </c>
      <c r="G12" s="235" t="s">
        <v>279</v>
      </c>
      <c r="I12" s="249" t="s">
        <v>810</v>
      </c>
    </row>
    <row r="13" spans="1:13" x14ac:dyDescent="0.3">
      <c r="A13" s="330" t="s">
        <v>702</v>
      </c>
      <c r="B13" s="332" t="s">
        <v>703</v>
      </c>
      <c r="C13" s="250" t="s">
        <v>272</v>
      </c>
      <c r="D13" s="250" t="s">
        <v>272</v>
      </c>
      <c r="E13" s="250" t="s">
        <v>272</v>
      </c>
      <c r="F13" s="250" t="s">
        <v>272</v>
      </c>
      <c r="G13" s="250" t="s">
        <v>272</v>
      </c>
    </row>
    <row r="14" spans="1:13" x14ac:dyDescent="0.3">
      <c r="A14" s="331"/>
      <c r="B14" s="333"/>
      <c r="C14" s="192"/>
      <c r="D14" s="192"/>
      <c r="E14" s="192"/>
      <c r="F14" s="216"/>
      <c r="G14" s="251"/>
    </row>
    <row r="15" spans="1:13" x14ac:dyDescent="0.3">
      <c r="A15" s="190"/>
      <c r="B15" s="191" t="s">
        <v>704</v>
      </c>
      <c r="C15" s="192" t="s">
        <v>705</v>
      </c>
      <c r="D15" s="192" t="s">
        <v>706</v>
      </c>
      <c r="E15" s="192" t="s">
        <v>308</v>
      </c>
      <c r="F15" s="216" t="s">
        <v>707</v>
      </c>
      <c r="G15" s="251" t="s">
        <v>708</v>
      </c>
    </row>
    <row r="16" spans="1:13" ht="15" thickBot="1" x14ac:dyDescent="0.35">
      <c r="A16" s="252"/>
      <c r="B16" s="253"/>
      <c r="C16" s="254" t="s">
        <v>381</v>
      </c>
      <c r="D16" s="254" t="s">
        <v>346</v>
      </c>
      <c r="E16" s="254" t="s">
        <v>322</v>
      </c>
      <c r="F16" s="255" t="s">
        <v>391</v>
      </c>
      <c r="G16" s="256" t="s">
        <v>283</v>
      </c>
    </row>
    <row r="17" spans="1:7" x14ac:dyDescent="0.3">
      <c r="A17" s="148" t="s">
        <v>524</v>
      </c>
      <c r="B17" s="149" t="s">
        <v>285</v>
      </c>
      <c r="C17" s="168"/>
      <c r="D17" s="168"/>
      <c r="E17" s="168"/>
      <c r="F17" s="212"/>
      <c r="G17" s="238"/>
    </row>
    <row r="18" spans="1:7" x14ac:dyDescent="0.3">
      <c r="A18" s="151"/>
      <c r="B18" s="152"/>
      <c r="C18" s="153"/>
      <c r="D18" s="153"/>
      <c r="E18" s="153"/>
      <c r="F18" s="205"/>
      <c r="G18" s="234"/>
    </row>
    <row r="19" spans="1:7" x14ac:dyDescent="0.3">
      <c r="A19" s="151"/>
      <c r="B19" s="152" t="s">
        <v>288</v>
      </c>
      <c r="C19" s="153"/>
      <c r="D19" s="153"/>
      <c r="E19" s="153"/>
      <c r="F19" s="205"/>
      <c r="G19" s="234"/>
    </row>
    <row r="20" spans="1:7" x14ac:dyDescent="0.3">
      <c r="A20" s="151"/>
      <c r="B20" s="152"/>
      <c r="C20" s="153"/>
      <c r="D20" s="153"/>
      <c r="E20" s="153"/>
      <c r="F20" s="205"/>
      <c r="G20" s="234"/>
    </row>
    <row r="21" spans="1:7" x14ac:dyDescent="0.3">
      <c r="A21" s="151"/>
      <c r="B21" s="152" t="s">
        <v>290</v>
      </c>
      <c r="C21" s="153"/>
      <c r="D21" s="153"/>
      <c r="E21" s="153"/>
      <c r="F21" s="205"/>
      <c r="G21" s="234"/>
    </row>
    <row r="22" spans="1:7" x14ac:dyDescent="0.3">
      <c r="A22" s="151"/>
      <c r="B22" s="152"/>
      <c r="C22" s="153"/>
      <c r="D22" s="153"/>
      <c r="E22" s="153"/>
      <c r="F22" s="205"/>
      <c r="G22" s="234"/>
    </row>
    <row r="23" spans="1:7" x14ac:dyDescent="0.3">
      <c r="A23" s="151"/>
      <c r="B23" s="324" t="s">
        <v>709</v>
      </c>
      <c r="C23" s="153"/>
      <c r="D23" s="153"/>
      <c r="E23" s="153"/>
      <c r="F23" s="205"/>
      <c r="G23" s="234"/>
    </row>
    <row r="24" spans="1:7" ht="15" thickBot="1" x14ac:dyDescent="0.35">
      <c r="A24" s="76"/>
      <c r="B24" s="325"/>
      <c r="C24" s="166"/>
      <c r="D24" s="166"/>
      <c r="E24" s="166"/>
      <c r="F24" s="207"/>
      <c r="G24" s="235"/>
    </row>
    <row r="25" spans="1:7" x14ac:dyDescent="0.3">
      <c r="A25" s="146" t="s">
        <v>227</v>
      </c>
      <c r="B25" s="163" t="s">
        <v>294</v>
      </c>
      <c r="C25" s="164" t="s">
        <v>437</v>
      </c>
      <c r="D25" s="164" t="s">
        <v>710</v>
      </c>
      <c r="E25" s="164" t="s">
        <v>711</v>
      </c>
      <c r="F25" s="239" t="s">
        <v>712</v>
      </c>
      <c r="G25" s="236" t="s">
        <v>713</v>
      </c>
    </row>
    <row r="26" spans="1:7" x14ac:dyDescent="0.3">
      <c r="A26" s="148"/>
      <c r="B26" s="149"/>
      <c r="C26" s="168" t="s">
        <v>381</v>
      </c>
      <c r="D26" s="168" t="s">
        <v>339</v>
      </c>
      <c r="E26" s="168" t="s">
        <v>303</v>
      </c>
      <c r="F26" s="212" t="s">
        <v>363</v>
      </c>
      <c r="G26" s="234" t="s">
        <v>283</v>
      </c>
    </row>
    <row r="27" spans="1:7" x14ac:dyDescent="0.3">
      <c r="A27" s="151"/>
      <c r="B27" s="152" t="s">
        <v>304</v>
      </c>
      <c r="C27" s="153" t="s">
        <v>714</v>
      </c>
      <c r="D27" s="153" t="s">
        <v>715</v>
      </c>
      <c r="E27" s="153" t="s">
        <v>716</v>
      </c>
      <c r="F27" s="205" t="s">
        <v>717</v>
      </c>
      <c r="G27" s="234" t="s">
        <v>718</v>
      </c>
    </row>
    <row r="28" spans="1:7" x14ac:dyDescent="0.3">
      <c r="A28" s="151"/>
      <c r="B28" s="152"/>
      <c r="C28" s="153" t="s">
        <v>381</v>
      </c>
      <c r="D28" s="153" t="s">
        <v>301</v>
      </c>
      <c r="E28" s="153" t="s">
        <v>303</v>
      </c>
      <c r="F28" s="205" t="s">
        <v>282</v>
      </c>
      <c r="G28" s="234" t="s">
        <v>523</v>
      </c>
    </row>
    <row r="29" spans="1:7" x14ac:dyDescent="0.3">
      <c r="A29" s="151"/>
      <c r="B29" s="152" t="s">
        <v>313</v>
      </c>
      <c r="C29" s="153" t="s">
        <v>494</v>
      </c>
      <c r="D29" s="153" t="s">
        <v>719</v>
      </c>
      <c r="E29" s="153" t="s">
        <v>718</v>
      </c>
      <c r="F29" s="205" t="s">
        <v>720</v>
      </c>
      <c r="G29" s="234" t="s">
        <v>721</v>
      </c>
    </row>
    <row r="30" spans="1:7" x14ac:dyDescent="0.3">
      <c r="A30" s="151"/>
      <c r="B30" s="152"/>
      <c r="C30" s="153" t="s">
        <v>381</v>
      </c>
      <c r="D30" s="153" t="s">
        <v>562</v>
      </c>
      <c r="E30" s="153" t="s">
        <v>281</v>
      </c>
      <c r="F30" s="205" t="s">
        <v>391</v>
      </c>
      <c r="G30" s="234" t="s">
        <v>283</v>
      </c>
    </row>
    <row r="31" spans="1:7" x14ac:dyDescent="0.3">
      <c r="A31" s="151"/>
      <c r="B31" s="152" t="s">
        <v>323</v>
      </c>
      <c r="C31" s="153" t="s">
        <v>722</v>
      </c>
      <c r="D31" s="153" t="s">
        <v>723</v>
      </c>
      <c r="E31" s="153" t="s">
        <v>724</v>
      </c>
      <c r="F31" s="205" t="s">
        <v>725</v>
      </c>
      <c r="G31" s="234" t="s">
        <v>726</v>
      </c>
    </row>
    <row r="32" spans="1:7" x14ac:dyDescent="0.3">
      <c r="A32" s="151"/>
      <c r="B32" s="152"/>
      <c r="C32" s="153" t="s">
        <v>381</v>
      </c>
      <c r="D32" s="153" t="s">
        <v>727</v>
      </c>
      <c r="E32" s="153" t="s">
        <v>281</v>
      </c>
      <c r="F32" s="205" t="s">
        <v>282</v>
      </c>
      <c r="G32" s="234" t="s">
        <v>523</v>
      </c>
    </row>
    <row r="33" spans="1:19" x14ac:dyDescent="0.3">
      <c r="A33" s="151"/>
      <c r="B33" s="152" t="s">
        <v>331</v>
      </c>
      <c r="C33" s="153" t="s">
        <v>728</v>
      </c>
      <c r="D33" s="153" t="s">
        <v>729</v>
      </c>
      <c r="E33" s="153" t="s">
        <v>730</v>
      </c>
      <c r="F33" s="205" t="s">
        <v>731</v>
      </c>
      <c r="G33" s="234" t="s">
        <v>732</v>
      </c>
    </row>
    <row r="34" spans="1:19" x14ac:dyDescent="0.3">
      <c r="A34" s="151"/>
      <c r="B34" s="152"/>
      <c r="C34" s="153" t="s">
        <v>381</v>
      </c>
      <c r="D34" s="153" t="s">
        <v>701</v>
      </c>
      <c r="E34" s="153" t="s">
        <v>281</v>
      </c>
      <c r="F34" s="205" t="s">
        <v>282</v>
      </c>
      <c r="G34" s="234" t="s">
        <v>523</v>
      </c>
    </row>
    <row r="35" spans="1:19" x14ac:dyDescent="0.3">
      <c r="A35" s="151"/>
      <c r="B35" s="152" t="s">
        <v>340</v>
      </c>
      <c r="C35" s="153" t="s">
        <v>733</v>
      </c>
      <c r="D35" s="153" t="s">
        <v>734</v>
      </c>
      <c r="E35" s="153" t="s">
        <v>735</v>
      </c>
      <c r="F35" s="205" t="s">
        <v>736</v>
      </c>
      <c r="G35" s="234" t="s">
        <v>737</v>
      </c>
    </row>
    <row r="36" spans="1:19" x14ac:dyDescent="0.3">
      <c r="A36" s="151"/>
      <c r="B36" s="152"/>
      <c r="C36" s="153" t="s">
        <v>381</v>
      </c>
      <c r="D36" s="153" t="s">
        <v>330</v>
      </c>
      <c r="E36" s="153" t="s">
        <v>287</v>
      </c>
      <c r="F36" s="205" t="s">
        <v>391</v>
      </c>
      <c r="G36" s="234" t="s">
        <v>523</v>
      </c>
    </row>
    <row r="37" spans="1:19" x14ac:dyDescent="0.3">
      <c r="A37" s="151"/>
      <c r="B37" s="152" t="s">
        <v>347</v>
      </c>
      <c r="C37" s="153" t="s">
        <v>272</v>
      </c>
      <c r="D37" s="153"/>
      <c r="E37" s="153"/>
      <c r="F37" s="205"/>
      <c r="G37" s="234"/>
      <c r="I37" s="286" t="s">
        <v>811</v>
      </c>
      <c r="J37" s="286"/>
      <c r="K37" s="286"/>
      <c r="L37" s="286"/>
      <c r="M37" s="286"/>
      <c r="N37" s="286"/>
      <c r="O37" s="286"/>
      <c r="P37" s="286"/>
      <c r="Q37" s="286"/>
      <c r="R37" s="286"/>
      <c r="S37" s="286"/>
    </row>
    <row r="38" spans="1:19" x14ac:dyDescent="0.3">
      <c r="A38" s="151"/>
      <c r="B38" s="152"/>
      <c r="C38" s="153"/>
      <c r="D38" s="153"/>
      <c r="E38" s="153"/>
      <c r="F38" s="205"/>
      <c r="G38" s="234"/>
      <c r="I38" s="286"/>
      <c r="J38" s="286"/>
      <c r="K38" s="286"/>
      <c r="L38" s="286"/>
      <c r="M38" s="286"/>
      <c r="N38" s="286"/>
      <c r="O38" s="286"/>
      <c r="P38" s="286"/>
      <c r="Q38" s="286"/>
      <c r="R38" s="286"/>
      <c r="S38" s="286"/>
    </row>
    <row r="39" spans="1:19" x14ac:dyDescent="0.3">
      <c r="A39" s="151"/>
      <c r="B39" s="152" t="s">
        <v>348</v>
      </c>
      <c r="C39" s="153" t="s">
        <v>694</v>
      </c>
      <c r="D39" s="153" t="s">
        <v>427</v>
      </c>
      <c r="E39" s="153" t="s">
        <v>738</v>
      </c>
      <c r="F39" s="205" t="s">
        <v>739</v>
      </c>
      <c r="G39" s="234" t="s">
        <v>615</v>
      </c>
      <c r="I39" s="286"/>
      <c r="J39" s="286"/>
      <c r="K39" s="286"/>
      <c r="L39" s="286"/>
      <c r="M39" s="286"/>
      <c r="N39" s="286"/>
      <c r="O39" s="286"/>
      <c r="P39" s="286"/>
      <c r="Q39" s="286"/>
      <c r="R39" s="286"/>
      <c r="S39" s="286"/>
    </row>
    <row r="40" spans="1:19" x14ac:dyDescent="0.3">
      <c r="A40" s="151"/>
      <c r="B40" s="152"/>
      <c r="C40" s="153" t="s">
        <v>283</v>
      </c>
      <c r="D40" s="153" t="s">
        <v>740</v>
      </c>
      <c r="E40" s="153" t="s">
        <v>281</v>
      </c>
      <c r="F40" s="205" t="s">
        <v>330</v>
      </c>
      <c r="G40" s="234" t="s">
        <v>389</v>
      </c>
      <c r="I40" s="286"/>
      <c r="J40" s="286"/>
      <c r="K40" s="286"/>
      <c r="L40" s="286"/>
      <c r="M40" s="286"/>
      <c r="N40" s="286"/>
      <c r="O40" s="286"/>
      <c r="P40" s="286"/>
      <c r="Q40" s="286"/>
      <c r="R40" s="286"/>
      <c r="S40" s="286"/>
    </row>
    <row r="41" spans="1:19" x14ac:dyDescent="0.3">
      <c r="A41" s="151"/>
      <c r="B41" s="152" t="s">
        <v>357</v>
      </c>
      <c r="C41" s="153" t="s">
        <v>741</v>
      </c>
      <c r="D41" s="153" t="s">
        <v>437</v>
      </c>
      <c r="E41" s="153" t="s">
        <v>742</v>
      </c>
      <c r="F41" s="205" t="s">
        <v>547</v>
      </c>
      <c r="G41" s="234" t="s">
        <v>743</v>
      </c>
      <c r="I41" t="s">
        <v>812</v>
      </c>
    </row>
    <row r="42" spans="1:19" x14ac:dyDescent="0.3">
      <c r="A42" s="151"/>
      <c r="B42" s="152"/>
      <c r="C42" s="153" t="s">
        <v>292</v>
      </c>
      <c r="D42" s="153" t="s">
        <v>415</v>
      </c>
      <c r="E42" s="153" t="s">
        <v>282</v>
      </c>
      <c r="F42" s="205" t="s">
        <v>415</v>
      </c>
      <c r="G42" s="234" t="s">
        <v>322</v>
      </c>
      <c r="I42" t="s">
        <v>184</v>
      </c>
    </row>
    <row r="43" spans="1:19" x14ac:dyDescent="0.3">
      <c r="A43" s="151"/>
      <c r="B43" s="152" t="s">
        <v>367</v>
      </c>
      <c r="C43" s="153" t="s">
        <v>744</v>
      </c>
      <c r="D43" s="153" t="s">
        <v>745</v>
      </c>
      <c r="E43" s="153" t="s">
        <v>746</v>
      </c>
      <c r="F43" s="205" t="s">
        <v>543</v>
      </c>
      <c r="G43" s="234" t="s">
        <v>747</v>
      </c>
      <c r="I43" t="s">
        <v>186</v>
      </c>
    </row>
    <row r="44" spans="1:19" ht="15.75" customHeight="1" thickBot="1" x14ac:dyDescent="0.35">
      <c r="A44" s="76"/>
      <c r="B44" s="160"/>
      <c r="C44" s="161" t="s">
        <v>356</v>
      </c>
      <c r="D44" s="161" t="s">
        <v>400</v>
      </c>
      <c r="E44" s="161" t="s">
        <v>424</v>
      </c>
      <c r="F44" s="207" t="s">
        <v>748</v>
      </c>
      <c r="G44" s="235" t="s">
        <v>338</v>
      </c>
      <c r="I44" s="286" t="s">
        <v>813</v>
      </c>
      <c r="J44" s="286"/>
      <c r="K44" s="286"/>
      <c r="L44" s="286"/>
      <c r="M44" s="286"/>
      <c r="N44" s="286"/>
      <c r="O44" s="286"/>
      <c r="P44" s="286"/>
      <c r="Q44" s="286"/>
      <c r="R44" s="286"/>
      <c r="S44" s="286"/>
    </row>
    <row r="45" spans="1:19" x14ac:dyDescent="0.3">
      <c r="A45" s="146" t="s">
        <v>378</v>
      </c>
      <c r="B45" s="163" t="s">
        <v>379</v>
      </c>
      <c r="C45" s="170"/>
      <c r="D45" s="164"/>
      <c r="E45" s="164"/>
      <c r="F45" s="209"/>
      <c r="G45" s="236"/>
      <c r="I45" s="286"/>
      <c r="J45" s="286"/>
      <c r="K45" s="286"/>
      <c r="L45" s="286"/>
      <c r="M45" s="286"/>
      <c r="N45" s="286"/>
      <c r="O45" s="286"/>
      <c r="P45" s="286"/>
      <c r="Q45" s="286"/>
      <c r="R45" s="286"/>
      <c r="S45" s="286"/>
    </row>
    <row r="46" spans="1:19" x14ac:dyDescent="0.3">
      <c r="A46" s="151"/>
      <c r="B46" s="152" t="s">
        <v>380</v>
      </c>
      <c r="C46" s="153"/>
      <c r="D46" s="153"/>
      <c r="E46" s="153"/>
      <c r="F46" s="205"/>
      <c r="G46" s="234"/>
      <c r="I46" s="12"/>
      <c r="J46" s="12"/>
      <c r="K46" s="12"/>
      <c r="L46" s="12"/>
      <c r="M46" s="12"/>
      <c r="N46" s="12"/>
      <c r="O46" s="12"/>
      <c r="P46" s="12"/>
      <c r="Q46" s="12"/>
      <c r="R46" s="12"/>
      <c r="S46" s="12"/>
    </row>
    <row r="47" spans="1:19" ht="15" thickBot="1" x14ac:dyDescent="0.35">
      <c r="A47" s="147"/>
      <c r="B47" s="155"/>
      <c r="C47" s="166"/>
      <c r="D47" s="166"/>
      <c r="E47" s="166"/>
      <c r="F47" s="211"/>
      <c r="G47" s="237"/>
    </row>
    <row r="48" spans="1:19" ht="15" thickBot="1" x14ac:dyDescent="0.35">
      <c r="A48" s="148" t="s">
        <v>382</v>
      </c>
      <c r="B48" s="149" t="s">
        <v>383</v>
      </c>
      <c r="C48" s="168" t="s">
        <v>749</v>
      </c>
      <c r="D48" s="240" t="s">
        <v>751</v>
      </c>
      <c r="E48" s="240" t="s">
        <v>550</v>
      </c>
      <c r="F48" s="241" t="s">
        <v>752</v>
      </c>
      <c r="G48" s="233" t="s">
        <v>750</v>
      </c>
    </row>
    <row r="49" spans="1:7" x14ac:dyDescent="0.3">
      <c r="A49" s="148"/>
      <c r="B49" s="149"/>
      <c r="C49" s="168" t="s">
        <v>279</v>
      </c>
      <c r="D49" s="224" t="s">
        <v>562</v>
      </c>
      <c r="E49" s="224" t="s">
        <v>292</v>
      </c>
      <c r="F49" s="158" t="s">
        <v>282</v>
      </c>
      <c r="G49" s="227" t="s">
        <v>381</v>
      </c>
    </row>
    <row r="50" spans="1:7" x14ac:dyDescent="0.3">
      <c r="A50" s="151"/>
      <c r="B50" s="152" t="s">
        <v>392</v>
      </c>
      <c r="C50" s="153" t="s">
        <v>753</v>
      </c>
      <c r="D50" s="153" t="s">
        <v>754</v>
      </c>
      <c r="E50" s="153" t="s">
        <v>755</v>
      </c>
      <c r="F50" s="205" t="s">
        <v>734</v>
      </c>
      <c r="G50" s="234" t="s">
        <v>756</v>
      </c>
    </row>
    <row r="51" spans="1:7" x14ac:dyDescent="0.3">
      <c r="A51" s="151"/>
      <c r="B51" s="152"/>
      <c r="C51" s="153" t="s">
        <v>279</v>
      </c>
      <c r="D51" s="153" t="s">
        <v>280</v>
      </c>
      <c r="E51" s="153" t="s">
        <v>287</v>
      </c>
      <c r="F51" s="205" t="s">
        <v>282</v>
      </c>
      <c r="G51" s="234" t="s">
        <v>381</v>
      </c>
    </row>
    <row r="52" spans="1:7" x14ac:dyDescent="0.3">
      <c r="A52" s="151"/>
      <c r="B52" s="152" t="s">
        <v>401</v>
      </c>
      <c r="C52" s="153" t="s">
        <v>757</v>
      </c>
      <c r="D52" s="153" t="s">
        <v>473</v>
      </c>
      <c r="E52" s="153" t="s">
        <v>758</v>
      </c>
      <c r="F52" s="205" t="s">
        <v>759</v>
      </c>
      <c r="G52" s="234" t="s">
        <v>760</v>
      </c>
    </row>
    <row r="53" spans="1:7" x14ac:dyDescent="0.3">
      <c r="A53" s="151"/>
      <c r="B53" s="152"/>
      <c r="C53" s="153" t="s">
        <v>279</v>
      </c>
      <c r="D53" s="153" t="s">
        <v>280</v>
      </c>
      <c r="E53" s="153" t="s">
        <v>292</v>
      </c>
      <c r="F53" s="205" t="s">
        <v>281</v>
      </c>
      <c r="G53" s="234" t="s">
        <v>381</v>
      </c>
    </row>
    <row r="54" spans="1:7" x14ac:dyDescent="0.3">
      <c r="A54" s="151"/>
      <c r="B54" s="152" t="s">
        <v>407</v>
      </c>
      <c r="C54" s="153" t="s">
        <v>272</v>
      </c>
      <c r="D54" s="153"/>
      <c r="E54" s="153"/>
      <c r="F54" s="205"/>
      <c r="G54" s="234"/>
    </row>
    <row r="55" spans="1:7" x14ac:dyDescent="0.3">
      <c r="A55" s="151"/>
      <c r="B55" s="152"/>
      <c r="C55" s="153"/>
      <c r="D55" s="153"/>
      <c r="E55" s="153"/>
      <c r="F55" s="205"/>
      <c r="G55" s="234"/>
    </row>
    <row r="56" spans="1:7" x14ac:dyDescent="0.3">
      <c r="A56" s="151"/>
      <c r="B56" s="152" t="s">
        <v>408</v>
      </c>
      <c r="C56" s="153" t="s">
        <v>761</v>
      </c>
      <c r="D56" s="153" t="s">
        <v>762</v>
      </c>
      <c r="E56" s="153" t="s">
        <v>763</v>
      </c>
      <c r="F56" s="205" t="s">
        <v>764</v>
      </c>
      <c r="G56" s="234" t="s">
        <v>765</v>
      </c>
    </row>
    <row r="57" spans="1:7" x14ac:dyDescent="0.3">
      <c r="A57" s="151"/>
      <c r="B57" s="152"/>
      <c r="C57" s="153" t="s">
        <v>389</v>
      </c>
      <c r="D57" s="153" t="s">
        <v>748</v>
      </c>
      <c r="E57" s="153" t="s">
        <v>363</v>
      </c>
      <c r="F57" s="205" t="s">
        <v>356</v>
      </c>
      <c r="G57" s="234" t="s">
        <v>287</v>
      </c>
    </row>
    <row r="58" spans="1:7" x14ac:dyDescent="0.3">
      <c r="A58" s="151"/>
      <c r="B58" s="152" t="s">
        <v>417</v>
      </c>
      <c r="C58" s="153" t="s">
        <v>766</v>
      </c>
      <c r="D58" s="153" t="s">
        <v>767</v>
      </c>
      <c r="E58" s="153" t="s">
        <v>386</v>
      </c>
      <c r="F58" s="205" t="s">
        <v>768</v>
      </c>
      <c r="G58" s="234" t="s">
        <v>769</v>
      </c>
    </row>
    <row r="59" spans="1:7" x14ac:dyDescent="0.3">
      <c r="A59" s="151"/>
      <c r="B59" s="152"/>
      <c r="C59" s="153" t="s">
        <v>399</v>
      </c>
      <c r="D59" s="153" t="s">
        <v>770</v>
      </c>
      <c r="E59" s="153" t="s">
        <v>338</v>
      </c>
      <c r="F59" s="205" t="s">
        <v>539</v>
      </c>
      <c r="G59" s="234" t="s">
        <v>497</v>
      </c>
    </row>
    <row r="60" spans="1:7" x14ac:dyDescent="0.3">
      <c r="A60" s="151"/>
      <c r="B60" s="152" t="s">
        <v>425</v>
      </c>
      <c r="C60" s="153" t="s">
        <v>771</v>
      </c>
      <c r="D60" s="153" t="s">
        <v>772</v>
      </c>
      <c r="E60" s="153" t="s">
        <v>773</v>
      </c>
      <c r="F60" s="205" t="s">
        <v>774</v>
      </c>
      <c r="G60" s="234" t="s">
        <v>735</v>
      </c>
    </row>
    <row r="61" spans="1:7" x14ac:dyDescent="0.3">
      <c r="A61" s="151"/>
      <c r="B61" s="152"/>
      <c r="C61" s="153" t="s">
        <v>539</v>
      </c>
      <c r="D61" s="153" t="s">
        <v>775</v>
      </c>
      <c r="E61" s="153" t="s">
        <v>415</v>
      </c>
      <c r="F61" s="205" t="s">
        <v>416</v>
      </c>
      <c r="G61" s="234" t="s">
        <v>311</v>
      </c>
    </row>
    <row r="62" spans="1:7" x14ac:dyDescent="0.3">
      <c r="A62" s="151"/>
      <c r="B62" s="152" t="s">
        <v>435</v>
      </c>
      <c r="C62" s="153" t="s">
        <v>776</v>
      </c>
      <c r="D62" s="153" t="s">
        <v>777</v>
      </c>
      <c r="E62" s="153" t="s">
        <v>737</v>
      </c>
      <c r="F62" s="205" t="s">
        <v>747</v>
      </c>
      <c r="G62" s="234" t="s">
        <v>778</v>
      </c>
    </row>
    <row r="63" spans="1:7" x14ac:dyDescent="0.3">
      <c r="A63" s="151"/>
      <c r="B63" s="152"/>
      <c r="C63" s="153" t="s">
        <v>416</v>
      </c>
      <c r="D63" s="153" t="s">
        <v>779</v>
      </c>
      <c r="E63" s="153" t="s">
        <v>377</v>
      </c>
      <c r="F63" s="205" t="s">
        <v>354</v>
      </c>
      <c r="G63" s="234" t="s">
        <v>443</v>
      </c>
    </row>
    <row r="64" spans="1:7" x14ac:dyDescent="0.3">
      <c r="A64" s="151"/>
      <c r="B64" s="316" t="s">
        <v>445</v>
      </c>
      <c r="C64" s="153" t="s">
        <v>780</v>
      </c>
      <c r="D64" s="153" t="s">
        <v>781</v>
      </c>
      <c r="E64" s="153" t="s">
        <v>782</v>
      </c>
      <c r="F64" s="205" t="s">
        <v>543</v>
      </c>
      <c r="G64" s="234" t="s">
        <v>783</v>
      </c>
    </row>
    <row r="65" spans="1:7" x14ac:dyDescent="0.3">
      <c r="A65" s="151"/>
      <c r="B65" s="317"/>
      <c r="C65" s="153" t="s">
        <v>377</v>
      </c>
      <c r="D65" s="153" t="s">
        <v>784</v>
      </c>
      <c r="E65" s="153" t="s">
        <v>545</v>
      </c>
      <c r="F65" s="205" t="s">
        <v>496</v>
      </c>
      <c r="G65" s="234" t="s">
        <v>785</v>
      </c>
    </row>
    <row r="66" spans="1:7" x14ac:dyDescent="0.3">
      <c r="A66" s="151"/>
      <c r="B66" s="152" t="s">
        <v>459</v>
      </c>
      <c r="C66" s="153" t="s">
        <v>786</v>
      </c>
      <c r="D66" s="153" t="s">
        <v>787</v>
      </c>
      <c r="E66" s="153" t="s">
        <v>788</v>
      </c>
      <c r="F66" s="205" t="s">
        <v>789</v>
      </c>
      <c r="G66" s="234" t="s">
        <v>790</v>
      </c>
    </row>
    <row r="67" spans="1:7" ht="15" thickBot="1" x14ac:dyDescent="0.35">
      <c r="A67" s="76"/>
      <c r="B67" s="160"/>
      <c r="C67" s="161" t="s">
        <v>791</v>
      </c>
      <c r="D67" s="161" t="s">
        <v>792</v>
      </c>
      <c r="E67" s="161" t="s">
        <v>793</v>
      </c>
      <c r="F67" s="207" t="s">
        <v>585</v>
      </c>
      <c r="G67" s="235" t="s">
        <v>794</v>
      </c>
    </row>
    <row r="68" spans="1:7" x14ac:dyDescent="0.3">
      <c r="A68" s="318" t="s">
        <v>470</v>
      </c>
      <c r="B68" s="163" t="s">
        <v>207</v>
      </c>
      <c r="C68" s="164"/>
      <c r="D68" s="164"/>
      <c r="E68" s="164"/>
      <c r="F68" s="209"/>
      <c r="G68" s="236"/>
    </row>
    <row r="69" spans="1:7" x14ac:dyDescent="0.3">
      <c r="A69" s="319"/>
      <c r="B69" s="152" t="s">
        <v>471</v>
      </c>
      <c r="C69" s="153"/>
      <c r="D69" s="153"/>
      <c r="E69" s="153"/>
      <c r="F69" s="205"/>
      <c r="G69" s="234"/>
    </row>
    <row r="70" spans="1:7" x14ac:dyDescent="0.3">
      <c r="A70" s="151"/>
      <c r="B70" s="152"/>
      <c r="C70" s="153"/>
      <c r="D70" s="153"/>
      <c r="E70" s="153"/>
      <c r="F70" s="205"/>
      <c r="G70" s="234"/>
    </row>
    <row r="71" spans="1:7" x14ac:dyDescent="0.3">
      <c r="A71" s="151"/>
      <c r="B71" s="152" t="s">
        <v>472</v>
      </c>
      <c r="C71" s="153"/>
      <c r="D71" s="153"/>
      <c r="E71" s="153"/>
      <c r="F71" s="205"/>
      <c r="G71" s="234"/>
    </row>
    <row r="72" spans="1:7" x14ac:dyDescent="0.3">
      <c r="A72" s="151"/>
      <c r="B72" s="152"/>
      <c r="C72" s="153"/>
      <c r="D72" s="153"/>
      <c r="E72" s="153"/>
      <c r="F72" s="205"/>
      <c r="G72" s="234"/>
    </row>
    <row r="73" spans="1:7" x14ac:dyDescent="0.3">
      <c r="A73" s="151"/>
      <c r="B73" s="152" t="s">
        <v>478</v>
      </c>
      <c r="C73" s="153"/>
      <c r="D73" s="153"/>
      <c r="E73" s="153"/>
      <c r="F73" s="205"/>
      <c r="G73" s="234"/>
    </row>
    <row r="74" spans="1:7" x14ac:dyDescent="0.3">
      <c r="A74" s="151"/>
      <c r="B74" s="152"/>
      <c r="C74" s="153"/>
      <c r="D74" s="153"/>
      <c r="E74" s="153"/>
      <c r="F74" s="205"/>
      <c r="G74" s="234"/>
    </row>
    <row r="75" spans="1:7" x14ac:dyDescent="0.3">
      <c r="A75" s="151"/>
      <c r="B75" s="152" t="s">
        <v>211</v>
      </c>
      <c r="C75" s="153"/>
      <c r="D75" s="153"/>
      <c r="E75" s="153"/>
      <c r="F75" s="205"/>
      <c r="G75" s="234"/>
    </row>
    <row r="76" spans="1:7" ht="15" thickBot="1" x14ac:dyDescent="0.35">
      <c r="A76" s="147"/>
      <c r="B76" s="155"/>
      <c r="C76" s="166"/>
      <c r="D76" s="166"/>
      <c r="E76" s="166"/>
      <c r="F76" s="211"/>
      <c r="G76" s="237"/>
    </row>
    <row r="77" spans="1:7" x14ac:dyDescent="0.3">
      <c r="A77" s="148"/>
      <c r="B77" s="149" t="s">
        <v>490</v>
      </c>
      <c r="C77" s="168" t="s">
        <v>795</v>
      </c>
      <c r="D77" s="168" t="s">
        <v>796</v>
      </c>
      <c r="E77" s="168" t="s">
        <v>797</v>
      </c>
      <c r="F77" s="212" t="s">
        <v>798</v>
      </c>
      <c r="G77" s="238" t="s">
        <v>799</v>
      </c>
    </row>
    <row r="78" spans="1:7" ht="15" thickBot="1" x14ac:dyDescent="0.35">
      <c r="A78" s="147"/>
      <c r="B78" s="155"/>
      <c r="C78" s="166" t="s">
        <v>381</v>
      </c>
      <c r="D78" s="166" t="s">
        <v>354</v>
      </c>
      <c r="E78" s="166" t="s">
        <v>281</v>
      </c>
      <c r="F78" s="211" t="s">
        <v>539</v>
      </c>
      <c r="G78" s="235" t="s">
        <v>523</v>
      </c>
    </row>
    <row r="79" spans="1:7" x14ac:dyDescent="0.3">
      <c r="A79" s="148"/>
      <c r="B79" s="149" t="s">
        <v>498</v>
      </c>
      <c r="C79" s="182">
        <v>1496720</v>
      </c>
      <c r="D79" s="182">
        <v>90270</v>
      </c>
      <c r="E79" s="182">
        <v>324864</v>
      </c>
      <c r="F79" s="213">
        <v>154186</v>
      </c>
      <c r="G79" s="242">
        <v>1044892</v>
      </c>
    </row>
    <row r="80" spans="1:7" x14ac:dyDescent="0.3">
      <c r="A80" s="151"/>
      <c r="B80" s="152" t="s">
        <v>499</v>
      </c>
      <c r="C80" s="243" t="s">
        <v>800</v>
      </c>
      <c r="D80" s="243" t="s">
        <v>801</v>
      </c>
      <c r="E80" s="243" t="s">
        <v>802</v>
      </c>
      <c r="F80" s="244" t="s">
        <v>803</v>
      </c>
      <c r="G80" s="245" t="s">
        <v>804</v>
      </c>
    </row>
    <row r="81" spans="1:7" ht="15" thickBot="1" x14ac:dyDescent="0.35">
      <c r="A81" s="147"/>
      <c r="B81" s="155" t="s">
        <v>505</v>
      </c>
      <c r="C81" s="246" t="s">
        <v>805</v>
      </c>
      <c r="D81" s="246" t="s">
        <v>806</v>
      </c>
      <c r="E81" s="246" t="s">
        <v>807</v>
      </c>
      <c r="F81" s="247" t="s">
        <v>808</v>
      </c>
      <c r="G81" s="248" t="s">
        <v>809</v>
      </c>
    </row>
    <row r="83" spans="1:7" x14ac:dyDescent="0.3">
      <c r="A83" s="107"/>
      <c r="B83" s="107"/>
      <c r="C83" s="107"/>
      <c r="D83" s="107"/>
      <c r="E83" s="107"/>
      <c r="F83" s="107"/>
      <c r="G83" s="142"/>
    </row>
    <row r="84" spans="1:7" x14ac:dyDescent="0.3">
      <c r="A84" s="107"/>
      <c r="B84" s="107"/>
      <c r="C84" s="107"/>
      <c r="D84" s="107"/>
      <c r="E84" s="107"/>
      <c r="F84" s="107"/>
      <c r="G84" s="142"/>
    </row>
    <row r="86" spans="1:7" x14ac:dyDescent="0.3">
      <c r="B86" s="185"/>
    </row>
  </sheetData>
  <mergeCells count="12">
    <mergeCell ref="D4:D5"/>
    <mergeCell ref="E4:E5"/>
    <mergeCell ref="F4:F5"/>
    <mergeCell ref="G4:G5"/>
    <mergeCell ref="A13:A14"/>
    <mergeCell ref="B13:B14"/>
    <mergeCell ref="C4:C5"/>
    <mergeCell ref="B23:B24"/>
    <mergeCell ref="B64:B65"/>
    <mergeCell ref="A68:A69"/>
    <mergeCell ref="I37:S40"/>
    <mergeCell ref="I44:S4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1A5B-7764-4192-9D51-2B17D29CC0EC}">
  <dimension ref="B2:L31"/>
  <sheetViews>
    <sheetView workbookViewId="0">
      <selection activeCell="B1" sqref="B1"/>
    </sheetView>
  </sheetViews>
  <sheetFormatPr baseColWidth="10" defaultRowHeight="14.4" x14ac:dyDescent="0.3"/>
  <cols>
    <col min="4" max="4" width="11.88671875" customWidth="1"/>
    <col min="5" max="9" width="10.5546875" customWidth="1"/>
    <col min="10" max="10" width="10.33203125" customWidth="1"/>
  </cols>
  <sheetData>
    <row r="2" spans="2:10" x14ac:dyDescent="0.3">
      <c r="B2" t="s">
        <v>821</v>
      </c>
    </row>
    <row r="4" spans="2:10" x14ac:dyDescent="0.3">
      <c r="B4" s="257"/>
      <c r="C4" s="258"/>
      <c r="D4" s="259"/>
      <c r="E4" s="289" t="s">
        <v>174</v>
      </c>
      <c r="F4" s="289"/>
      <c r="G4" s="289"/>
      <c r="H4" s="289"/>
      <c r="I4" s="289"/>
      <c r="J4" s="289"/>
    </row>
    <row r="5" spans="2:10" ht="43.2" x14ac:dyDescent="0.3">
      <c r="B5" s="260"/>
      <c r="C5" s="261"/>
      <c r="D5" s="144"/>
      <c r="E5" s="25" t="s">
        <v>177</v>
      </c>
      <c r="F5" s="25" t="s">
        <v>178</v>
      </c>
      <c r="G5" s="25" t="s">
        <v>193</v>
      </c>
      <c r="H5" s="25" t="s">
        <v>194</v>
      </c>
      <c r="I5" s="25" t="s">
        <v>814</v>
      </c>
      <c r="J5" s="25" t="s">
        <v>815</v>
      </c>
    </row>
    <row r="6" spans="2:10" x14ac:dyDescent="0.3">
      <c r="B6" s="334" t="s">
        <v>173</v>
      </c>
      <c r="C6" s="334" t="s">
        <v>177</v>
      </c>
      <c r="D6" s="80" t="s">
        <v>511</v>
      </c>
      <c r="E6" s="262">
        <v>19696</v>
      </c>
      <c r="F6" s="262">
        <v>503</v>
      </c>
      <c r="G6" s="262">
        <v>176</v>
      </c>
      <c r="H6" s="262">
        <v>1374</v>
      </c>
      <c r="I6" s="262">
        <v>11055</v>
      </c>
      <c r="J6" s="263">
        <f>SUM(E6:I6)</f>
        <v>32804</v>
      </c>
    </row>
    <row r="7" spans="2:10" x14ac:dyDescent="0.3">
      <c r="B7" s="334"/>
      <c r="C7" s="334"/>
      <c r="D7" s="276" t="s">
        <v>816</v>
      </c>
      <c r="E7" s="277">
        <f>E6/$J$6</f>
        <v>0.60041458358736743</v>
      </c>
      <c r="F7" s="277">
        <f>F6/$J$6</f>
        <v>1.5333495915132301E-2</v>
      </c>
      <c r="G7" s="277">
        <f>G6/$J$6</f>
        <v>5.3651993659309836E-3</v>
      </c>
      <c r="H7" s="277">
        <f>H6/$J$6</f>
        <v>4.1885135959029388E-2</v>
      </c>
      <c r="I7" s="277">
        <f>I6/$J$6</f>
        <v>0.33700158517253992</v>
      </c>
      <c r="J7" s="278">
        <f>SUM(E7:I7)</f>
        <v>1</v>
      </c>
    </row>
    <row r="8" spans="2:10" x14ac:dyDescent="0.3">
      <c r="B8" s="334"/>
      <c r="C8" s="334"/>
      <c r="D8" s="270" t="s">
        <v>817</v>
      </c>
      <c r="E8" s="271">
        <f>E6/E21</f>
        <v>0.61407994013842992</v>
      </c>
      <c r="F8" s="271">
        <f>F6/F21</f>
        <v>4.9548839591788485E-3</v>
      </c>
      <c r="G8" s="271">
        <f>G6/G21</f>
        <v>3.5524695718870476E-3</v>
      </c>
      <c r="H8" s="271">
        <f>H6/H21</f>
        <v>4.5211050712715686E-3</v>
      </c>
      <c r="I8" s="272"/>
      <c r="J8" s="273">
        <f>J6/$J$21</f>
        <v>4.3798115308512089E-2</v>
      </c>
    </row>
    <row r="9" spans="2:10" x14ac:dyDescent="0.3">
      <c r="B9" s="334"/>
      <c r="C9" s="334" t="s">
        <v>818</v>
      </c>
      <c r="D9" s="80" t="s">
        <v>511</v>
      </c>
      <c r="E9" s="262">
        <v>5216</v>
      </c>
      <c r="F9" s="262">
        <v>41436</v>
      </c>
      <c r="G9" s="262">
        <v>3723</v>
      </c>
      <c r="H9" s="262">
        <v>7990</v>
      </c>
      <c r="I9" s="262">
        <v>44112</v>
      </c>
      <c r="J9" s="263">
        <f>SUM(E9:I9)</f>
        <v>102477</v>
      </c>
    </row>
    <row r="10" spans="2:10" x14ac:dyDescent="0.3">
      <c r="B10" s="334"/>
      <c r="C10" s="334"/>
      <c r="D10" s="276" t="s">
        <v>816</v>
      </c>
      <c r="E10" s="277">
        <f>E9/$J$9</f>
        <v>5.0899226167823025E-2</v>
      </c>
      <c r="F10" s="277">
        <f>F9/$J$9</f>
        <v>0.40434438947275975</v>
      </c>
      <c r="G10" s="277">
        <f>G9/$J$9</f>
        <v>3.6330103340261717E-2</v>
      </c>
      <c r="H10" s="277">
        <f>H9/$J$9</f>
        <v>7.7968714931155286E-2</v>
      </c>
      <c r="I10" s="277">
        <f>I9/$J$9</f>
        <v>0.43045756608800023</v>
      </c>
      <c r="J10" s="278">
        <f>SUM(E10:I10)</f>
        <v>1</v>
      </c>
    </row>
    <row r="11" spans="2:10" x14ac:dyDescent="0.3">
      <c r="B11" s="334"/>
      <c r="C11" s="334"/>
      <c r="D11" s="270" t="s">
        <v>817</v>
      </c>
      <c r="E11" s="271">
        <f>E9/E21</f>
        <v>0.1626239321568872</v>
      </c>
      <c r="F11" s="271">
        <f>F9/F21</f>
        <v>0.40817211080026794</v>
      </c>
      <c r="G11" s="271">
        <f>G9/G21</f>
        <v>7.5146842137133393E-2</v>
      </c>
      <c r="H11" s="271">
        <f>H9/H21</f>
        <v>2.6290851178646168E-2</v>
      </c>
      <c r="I11" s="274"/>
      <c r="J11" s="273">
        <f>J9/$J$21</f>
        <v>0.13682171267133256</v>
      </c>
    </row>
    <row r="12" spans="2:10" x14ac:dyDescent="0.3">
      <c r="B12" s="334"/>
      <c r="C12" s="334" t="s">
        <v>193</v>
      </c>
      <c r="D12" s="80" t="s">
        <v>511</v>
      </c>
      <c r="E12" s="262">
        <v>373</v>
      </c>
      <c r="F12" s="262">
        <v>5790</v>
      </c>
      <c r="G12" s="262">
        <v>8058</v>
      </c>
      <c r="H12" s="262">
        <v>1927</v>
      </c>
      <c r="I12" s="262">
        <v>19484</v>
      </c>
      <c r="J12" s="263">
        <f>SUM(E12:I12)</f>
        <v>35632</v>
      </c>
    </row>
    <row r="13" spans="2:10" x14ac:dyDescent="0.3">
      <c r="B13" s="334"/>
      <c r="C13" s="334"/>
      <c r="D13" s="276" t="s">
        <v>816</v>
      </c>
      <c r="E13" s="277">
        <f t="shared" ref="E13:I13" si="0">E12/$J$12</f>
        <v>1.0468118545127974E-2</v>
      </c>
      <c r="F13" s="277">
        <f t="shared" si="0"/>
        <v>0.16249438706780422</v>
      </c>
      <c r="G13" s="277">
        <f t="shared" si="0"/>
        <v>0.22614503816793893</v>
      </c>
      <c r="H13" s="277">
        <f t="shared" si="0"/>
        <v>5.4080601706331388E-2</v>
      </c>
      <c r="I13" s="277">
        <f t="shared" si="0"/>
        <v>0.54681185451279746</v>
      </c>
      <c r="J13" s="278">
        <f>SUM(E13:I13)</f>
        <v>1</v>
      </c>
    </row>
    <row r="14" spans="2:10" x14ac:dyDescent="0.3">
      <c r="B14" s="334"/>
      <c r="C14" s="334"/>
      <c r="D14" s="270" t="s">
        <v>817</v>
      </c>
      <c r="E14" s="271">
        <f>E12/E21</f>
        <v>1.1629357111679242E-2</v>
      </c>
      <c r="F14" s="271">
        <f>F12/F21</f>
        <v>5.7035344182197883E-2</v>
      </c>
      <c r="G14" s="271">
        <f>G12/G21</f>
        <v>0.16264658983105584</v>
      </c>
      <c r="H14" s="271">
        <f>H12/H21</f>
        <v>6.340734696026429E-3</v>
      </c>
      <c r="I14" s="274"/>
      <c r="J14" s="273">
        <f>J12/$J$21</f>
        <v>4.7573906983078368E-2</v>
      </c>
    </row>
    <row r="15" spans="2:10" x14ac:dyDescent="0.3">
      <c r="B15" s="334"/>
      <c r="C15" s="334" t="s">
        <v>194</v>
      </c>
      <c r="D15" s="80" t="s">
        <v>511</v>
      </c>
      <c r="E15" s="262">
        <v>2709</v>
      </c>
      <c r="F15" s="262">
        <v>21870</v>
      </c>
      <c r="G15" s="262">
        <v>7139</v>
      </c>
      <c r="H15" s="262">
        <v>83848</v>
      </c>
      <c r="I15" s="262">
        <v>187290</v>
      </c>
      <c r="J15" s="263">
        <f>SUM(E15:I15)</f>
        <v>302856</v>
      </c>
    </row>
    <row r="16" spans="2:10" x14ac:dyDescent="0.3">
      <c r="B16" s="334"/>
      <c r="C16" s="334"/>
      <c r="D16" s="276" t="s">
        <v>816</v>
      </c>
      <c r="E16" s="277">
        <f t="shared" ref="E16:I16" si="1">E15/$J$15</f>
        <v>8.9448450748870756E-3</v>
      </c>
      <c r="F16" s="277">
        <f t="shared" si="1"/>
        <v>7.2212536651081696E-2</v>
      </c>
      <c r="G16" s="277">
        <f t="shared" si="1"/>
        <v>2.3572258763240615E-2</v>
      </c>
      <c r="H16" s="277">
        <f t="shared" si="1"/>
        <v>0.2768576485194284</v>
      </c>
      <c r="I16" s="277">
        <f t="shared" si="1"/>
        <v>0.61841271099136219</v>
      </c>
      <c r="J16" s="278">
        <f>SUM(E16:I16)</f>
        <v>1</v>
      </c>
    </row>
    <row r="17" spans="2:12" x14ac:dyDescent="0.3">
      <c r="B17" s="334"/>
      <c r="C17" s="334"/>
      <c r="D17" s="264" t="s">
        <v>817</v>
      </c>
      <c r="E17" s="265">
        <f>E15/E21</f>
        <v>8.4460934089917061E-2</v>
      </c>
      <c r="F17" s="265">
        <f>F15/F21</f>
        <v>0.21543402025296504</v>
      </c>
      <c r="G17" s="265">
        <f>G15/G21</f>
        <v>0.14409704700966836</v>
      </c>
      <c r="H17" s="265">
        <f>H15/H21</f>
        <v>0.27589928531002805</v>
      </c>
      <c r="I17" s="268"/>
      <c r="J17" s="267">
        <f>J15/$J$21</f>
        <v>0.40435684702703134</v>
      </c>
    </row>
    <row r="18" spans="2:12" x14ac:dyDescent="0.3">
      <c r="B18" s="334"/>
      <c r="C18" s="335" t="s">
        <v>819</v>
      </c>
      <c r="D18" s="80" t="s">
        <v>511</v>
      </c>
      <c r="E18" s="262">
        <v>4080</v>
      </c>
      <c r="F18" s="262">
        <v>31917</v>
      </c>
      <c r="G18" s="262">
        <v>30447</v>
      </c>
      <c r="H18" s="262">
        <v>208769</v>
      </c>
      <c r="I18" s="266"/>
      <c r="J18" s="263">
        <f>SUM(E18:H18)</f>
        <v>275213</v>
      </c>
    </row>
    <row r="19" spans="2:12" x14ac:dyDescent="0.3">
      <c r="B19" s="334"/>
      <c r="C19" s="336"/>
      <c r="D19" s="276" t="s">
        <v>816</v>
      </c>
      <c r="E19" s="266"/>
      <c r="F19" s="266"/>
      <c r="G19" s="266"/>
      <c r="H19" s="266"/>
      <c r="I19" s="266"/>
      <c r="J19" s="266"/>
    </row>
    <row r="20" spans="2:12" x14ac:dyDescent="0.3">
      <c r="B20" s="334"/>
      <c r="C20" s="337"/>
      <c r="D20" s="270" t="s">
        <v>817</v>
      </c>
      <c r="E20" s="271">
        <f>E18/E21</f>
        <v>0.12720583650308662</v>
      </c>
      <c r="F20" s="271">
        <f>F18/F21</f>
        <v>0.31440364080539029</v>
      </c>
      <c r="G20" s="271">
        <f>G18/G21</f>
        <v>0.6145570514502553</v>
      </c>
      <c r="H20" s="271">
        <f>H18/H21</f>
        <v>0.68694802374402775</v>
      </c>
      <c r="I20" s="274"/>
      <c r="J20" s="273">
        <f>J18/$J$21</f>
        <v>0.36744941801004566</v>
      </c>
    </row>
    <row r="21" spans="2:12" x14ac:dyDescent="0.3">
      <c r="B21" s="334"/>
      <c r="C21" s="335" t="s">
        <v>815</v>
      </c>
      <c r="D21" s="269" t="s">
        <v>511</v>
      </c>
      <c r="E21" s="263">
        <f>E6+E9+E12+E15+E18</f>
        <v>32074</v>
      </c>
      <c r="F21" s="263">
        <f t="shared" ref="F21:J21" si="2">F6+F9+F12+F15+F18</f>
        <v>101516</v>
      </c>
      <c r="G21" s="263">
        <f t="shared" si="2"/>
        <v>49543</v>
      </c>
      <c r="H21" s="263">
        <f t="shared" si="2"/>
        <v>303908</v>
      </c>
      <c r="I21" s="263">
        <f t="shared" si="2"/>
        <v>261941</v>
      </c>
      <c r="J21" s="263">
        <f t="shared" si="2"/>
        <v>748982</v>
      </c>
    </row>
    <row r="22" spans="2:12" x14ac:dyDescent="0.3">
      <c r="B22" s="334"/>
      <c r="C22" s="336"/>
      <c r="D22" s="276" t="s">
        <v>816</v>
      </c>
      <c r="E22" s="278">
        <f t="shared" ref="E22:J22" si="3">E21/$J$21</f>
        <v>4.2823459041739322E-2</v>
      </c>
      <c r="F22" s="278">
        <f t="shared" si="3"/>
        <v>0.13553863777767691</v>
      </c>
      <c r="G22" s="278">
        <f t="shared" si="3"/>
        <v>6.6147117020168705E-2</v>
      </c>
      <c r="H22" s="278">
        <f t="shared" si="3"/>
        <v>0.40576142016764088</v>
      </c>
      <c r="I22" s="278">
        <f t="shared" si="3"/>
        <v>0.34972936599277421</v>
      </c>
      <c r="J22" s="278">
        <f t="shared" si="3"/>
        <v>1</v>
      </c>
    </row>
    <row r="23" spans="2:12" x14ac:dyDescent="0.3">
      <c r="B23" s="334"/>
      <c r="C23" s="337"/>
      <c r="D23" s="275" t="s">
        <v>817</v>
      </c>
      <c r="E23" s="273">
        <f>E8+E11+E14+E17+E20</f>
        <v>1</v>
      </c>
      <c r="F23" s="273">
        <f>F8+F11+F14+F17+F20</f>
        <v>1</v>
      </c>
      <c r="G23" s="273">
        <f>G8+G11+G14+G17+G20</f>
        <v>1</v>
      </c>
      <c r="H23" s="273">
        <f>H8+H11+H14+H17+H20</f>
        <v>1</v>
      </c>
      <c r="I23" s="272"/>
      <c r="J23" s="273">
        <f>J21/$J$21</f>
        <v>1</v>
      </c>
    </row>
    <row r="25" spans="2:12" x14ac:dyDescent="0.3">
      <c r="B25" t="s">
        <v>184</v>
      </c>
    </row>
    <row r="26" spans="2:12" x14ac:dyDescent="0.3">
      <c r="B26" t="s">
        <v>186</v>
      </c>
      <c r="D26" s="68"/>
    </row>
    <row r="27" spans="2:12" ht="15" customHeight="1" x14ac:dyDescent="0.3">
      <c r="B27" s="286" t="s">
        <v>820</v>
      </c>
      <c r="C27" s="286"/>
      <c r="D27" s="286"/>
      <c r="E27" s="286"/>
      <c r="F27" s="286"/>
      <c r="G27" s="286"/>
      <c r="H27" s="286"/>
      <c r="I27" s="286"/>
      <c r="J27" s="286"/>
      <c r="K27" s="286"/>
      <c r="L27" s="286"/>
    </row>
    <row r="28" spans="2:12" x14ac:dyDescent="0.3">
      <c r="B28" s="286"/>
      <c r="C28" s="286"/>
      <c r="D28" s="286"/>
      <c r="E28" s="286"/>
      <c r="F28" s="286"/>
      <c r="G28" s="286"/>
      <c r="H28" s="286"/>
      <c r="I28" s="286"/>
      <c r="J28" s="286"/>
      <c r="K28" s="286"/>
      <c r="L28" s="286"/>
    </row>
    <row r="29" spans="2:12" x14ac:dyDescent="0.3">
      <c r="B29" s="286"/>
      <c r="C29" s="286"/>
      <c r="D29" s="286"/>
      <c r="E29" s="286"/>
      <c r="F29" s="286"/>
      <c r="G29" s="286"/>
      <c r="H29" s="286"/>
      <c r="I29" s="286"/>
      <c r="J29" s="286"/>
      <c r="K29" s="286"/>
      <c r="L29" s="286"/>
    </row>
    <row r="30" spans="2:12" x14ac:dyDescent="0.3">
      <c r="B30" s="286"/>
      <c r="C30" s="286"/>
      <c r="D30" s="286"/>
      <c r="E30" s="286"/>
      <c r="F30" s="286"/>
      <c r="G30" s="286"/>
      <c r="H30" s="286"/>
      <c r="I30" s="286"/>
      <c r="J30" s="286"/>
      <c r="K30" s="286"/>
      <c r="L30" s="286"/>
    </row>
    <row r="31" spans="2:12" x14ac:dyDescent="0.3">
      <c r="B31" s="286"/>
      <c r="C31" s="286"/>
      <c r="D31" s="286"/>
      <c r="E31" s="286"/>
      <c r="F31" s="286"/>
      <c r="G31" s="286"/>
      <c r="H31" s="286"/>
      <c r="I31" s="286"/>
      <c r="J31" s="286"/>
      <c r="K31" s="286"/>
      <c r="L31" s="286"/>
    </row>
  </sheetData>
  <mergeCells count="9">
    <mergeCell ref="B27:L31"/>
    <mergeCell ref="E4:J4"/>
    <mergeCell ref="B6:B23"/>
    <mergeCell ref="C6:C8"/>
    <mergeCell ref="C9:C11"/>
    <mergeCell ref="C12:C14"/>
    <mergeCell ref="C15:C17"/>
    <mergeCell ref="C18:C20"/>
    <mergeCell ref="C21:C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1486-AFA3-47EA-97C8-1F3BF156F6AA}">
  <dimension ref="A1:U103"/>
  <sheetViews>
    <sheetView tabSelected="1" workbookViewId="0">
      <selection activeCell="K2" sqref="K2"/>
    </sheetView>
  </sheetViews>
  <sheetFormatPr baseColWidth="10" defaultRowHeight="14.4" x14ac:dyDescent="0.3"/>
  <sheetData>
    <row r="1" spans="1:14" x14ac:dyDescent="0.3">
      <c r="A1" s="279" t="s">
        <v>26</v>
      </c>
      <c r="B1" s="280" t="s">
        <v>135</v>
      </c>
      <c r="C1" s="280"/>
      <c r="D1" s="280"/>
      <c r="E1" s="280"/>
      <c r="F1" s="280" t="s">
        <v>141</v>
      </c>
      <c r="G1" s="280"/>
      <c r="H1" s="280"/>
      <c r="I1" s="280"/>
    </row>
    <row r="2" spans="1:14" ht="43.2" x14ac:dyDescent="0.3">
      <c r="A2" s="279"/>
      <c r="B2" s="10" t="s">
        <v>142</v>
      </c>
      <c r="C2" s="10" t="s">
        <v>143</v>
      </c>
      <c r="D2" s="10" t="s">
        <v>133</v>
      </c>
      <c r="E2" s="10" t="s">
        <v>134</v>
      </c>
      <c r="F2" s="10" t="s">
        <v>142</v>
      </c>
      <c r="G2" s="10" t="s">
        <v>143</v>
      </c>
      <c r="H2" s="10" t="s">
        <v>133</v>
      </c>
      <c r="I2" s="10" t="s">
        <v>134</v>
      </c>
      <c r="J2" s="8"/>
      <c r="K2" s="8"/>
      <c r="M2" s="11" t="s">
        <v>254</v>
      </c>
    </row>
    <row r="3" spans="1:14" x14ac:dyDescent="0.3">
      <c r="A3" t="s">
        <v>27</v>
      </c>
      <c r="B3">
        <v>6068</v>
      </c>
      <c r="C3">
        <v>2669</v>
      </c>
      <c r="D3">
        <v>0.43984838497033618</v>
      </c>
      <c r="E3" t="s">
        <v>28</v>
      </c>
      <c r="F3">
        <v>2461</v>
      </c>
      <c r="G3">
        <v>916</v>
      </c>
      <c r="H3">
        <v>0.3722064201544088</v>
      </c>
      <c r="I3" t="s">
        <v>136</v>
      </c>
      <c r="M3" s="2" t="s">
        <v>255</v>
      </c>
    </row>
    <row r="4" spans="1:14" x14ac:dyDescent="0.3">
      <c r="A4" t="s">
        <v>30</v>
      </c>
      <c r="B4">
        <v>9132</v>
      </c>
      <c r="C4">
        <v>3482</v>
      </c>
      <c r="D4">
        <v>0.3812965396408235</v>
      </c>
      <c r="E4" t="s">
        <v>29</v>
      </c>
      <c r="F4">
        <v>7014</v>
      </c>
      <c r="G4">
        <v>2280</v>
      </c>
      <c r="H4">
        <v>0.32506415739948669</v>
      </c>
      <c r="I4" t="s">
        <v>137</v>
      </c>
      <c r="N4" s="9"/>
    </row>
    <row r="5" spans="1:14" x14ac:dyDescent="0.3">
      <c r="A5" t="s">
        <v>31</v>
      </c>
      <c r="B5">
        <v>4123</v>
      </c>
      <c r="C5">
        <v>1776</v>
      </c>
      <c r="D5">
        <v>0.4307543051176328</v>
      </c>
      <c r="E5" t="s">
        <v>32</v>
      </c>
      <c r="F5">
        <v>2692</v>
      </c>
      <c r="G5">
        <v>1012</v>
      </c>
      <c r="H5">
        <v>0.37592867756315013</v>
      </c>
      <c r="I5" t="s">
        <v>138</v>
      </c>
      <c r="N5" s="1"/>
    </row>
    <row r="6" spans="1:14" x14ac:dyDescent="0.3">
      <c r="A6" t="s">
        <v>33</v>
      </c>
      <c r="B6">
        <v>2300</v>
      </c>
      <c r="C6">
        <v>895</v>
      </c>
      <c r="D6">
        <v>0.38913043478260873</v>
      </c>
      <c r="E6" t="s">
        <v>34</v>
      </c>
      <c r="F6">
        <v>1499</v>
      </c>
      <c r="G6">
        <v>517</v>
      </c>
      <c r="H6">
        <v>0.34489659773182119</v>
      </c>
      <c r="I6" t="s">
        <v>137</v>
      </c>
    </row>
    <row r="7" spans="1:14" x14ac:dyDescent="0.3">
      <c r="A7" t="s">
        <v>35</v>
      </c>
      <c r="B7">
        <v>1936</v>
      </c>
      <c r="C7">
        <v>739</v>
      </c>
      <c r="D7">
        <v>0.38171487603305793</v>
      </c>
      <c r="E7" t="s">
        <v>29</v>
      </c>
      <c r="F7">
        <v>1410</v>
      </c>
      <c r="G7">
        <v>426</v>
      </c>
      <c r="H7">
        <v>0.30212765957446808</v>
      </c>
      <c r="I7" t="s">
        <v>139</v>
      </c>
    </row>
    <row r="8" spans="1:14" x14ac:dyDescent="0.3">
      <c r="A8" t="s">
        <v>36</v>
      </c>
      <c r="B8">
        <v>2856</v>
      </c>
      <c r="C8">
        <v>1254</v>
      </c>
      <c r="D8">
        <v>0.43907563025210078</v>
      </c>
      <c r="E8" t="s">
        <v>28</v>
      </c>
      <c r="F8">
        <v>798</v>
      </c>
      <c r="G8">
        <v>259</v>
      </c>
      <c r="H8">
        <v>0.32456140350877188</v>
      </c>
      <c r="I8" t="s">
        <v>137</v>
      </c>
    </row>
    <row r="9" spans="1:14" x14ac:dyDescent="0.3">
      <c r="A9" t="s">
        <v>37</v>
      </c>
      <c r="B9">
        <v>4394</v>
      </c>
      <c r="C9">
        <v>1895</v>
      </c>
      <c r="D9">
        <v>0.43126991351843419</v>
      </c>
      <c r="E9" t="s">
        <v>28</v>
      </c>
      <c r="F9">
        <v>2521</v>
      </c>
      <c r="G9">
        <v>903</v>
      </c>
      <c r="H9">
        <v>0.35819119397064658</v>
      </c>
      <c r="I9" t="s">
        <v>140</v>
      </c>
    </row>
    <row r="10" spans="1:14" x14ac:dyDescent="0.3">
      <c r="A10" t="s">
        <v>38</v>
      </c>
      <c r="B10">
        <v>4930</v>
      </c>
      <c r="C10">
        <v>1767</v>
      </c>
      <c r="D10">
        <v>0.35841784989858011</v>
      </c>
      <c r="E10" t="s">
        <v>29</v>
      </c>
      <c r="F10">
        <v>3674</v>
      </c>
      <c r="G10">
        <v>1064</v>
      </c>
      <c r="H10">
        <v>0.28960261295590639</v>
      </c>
      <c r="I10" t="s">
        <v>139</v>
      </c>
    </row>
    <row r="11" spans="1:14" x14ac:dyDescent="0.3">
      <c r="A11" t="s">
        <v>39</v>
      </c>
      <c r="B11">
        <v>3329</v>
      </c>
      <c r="C11">
        <v>1343</v>
      </c>
      <c r="D11">
        <v>0.4034244517873235</v>
      </c>
      <c r="E11" t="s">
        <v>34</v>
      </c>
      <c r="F11">
        <v>2698</v>
      </c>
      <c r="G11">
        <v>963</v>
      </c>
      <c r="H11">
        <v>0.35693106004447739</v>
      </c>
      <c r="I11" t="s">
        <v>140</v>
      </c>
    </row>
    <row r="12" spans="1:14" x14ac:dyDescent="0.3">
      <c r="A12" t="s">
        <v>40</v>
      </c>
      <c r="B12">
        <v>4914</v>
      </c>
      <c r="C12">
        <v>1827</v>
      </c>
      <c r="D12">
        <v>0.37179487179487181</v>
      </c>
      <c r="E12" t="s">
        <v>29</v>
      </c>
      <c r="F12">
        <v>3721</v>
      </c>
      <c r="G12">
        <v>1153</v>
      </c>
      <c r="H12">
        <v>0.30986294006987369</v>
      </c>
      <c r="I12" t="s">
        <v>139</v>
      </c>
    </row>
    <row r="13" spans="1:14" x14ac:dyDescent="0.3">
      <c r="A13" t="s">
        <v>41</v>
      </c>
      <c r="B13">
        <v>4958</v>
      </c>
      <c r="C13">
        <v>2068</v>
      </c>
      <c r="D13">
        <v>0.4171036708350141</v>
      </c>
      <c r="E13" t="s">
        <v>32</v>
      </c>
      <c r="F13">
        <v>3325</v>
      </c>
      <c r="G13">
        <v>1174</v>
      </c>
      <c r="H13">
        <v>0.35308270676691728</v>
      </c>
      <c r="I13" t="s">
        <v>140</v>
      </c>
    </row>
    <row r="14" spans="1:14" x14ac:dyDescent="0.3">
      <c r="A14" t="s">
        <v>42</v>
      </c>
      <c r="B14">
        <v>3724</v>
      </c>
      <c r="C14">
        <v>1517</v>
      </c>
      <c r="D14">
        <v>0.4073576799140709</v>
      </c>
      <c r="E14" t="s">
        <v>34</v>
      </c>
      <c r="F14">
        <v>2425</v>
      </c>
      <c r="G14">
        <v>805</v>
      </c>
      <c r="H14">
        <v>0.33195876288659792</v>
      </c>
      <c r="I14" t="s">
        <v>137</v>
      </c>
    </row>
    <row r="15" spans="1:14" x14ac:dyDescent="0.3">
      <c r="A15" t="s">
        <v>43</v>
      </c>
      <c r="B15">
        <v>3155</v>
      </c>
      <c r="C15">
        <v>1483</v>
      </c>
      <c r="D15">
        <v>0.47004754358161649</v>
      </c>
      <c r="E15" t="s">
        <v>44</v>
      </c>
      <c r="F15">
        <v>119</v>
      </c>
      <c r="G15">
        <v>51</v>
      </c>
      <c r="H15">
        <v>0.42857142857142849</v>
      </c>
      <c r="I15" t="s">
        <v>138</v>
      </c>
    </row>
    <row r="16" spans="1:14" x14ac:dyDescent="0.3">
      <c r="A16" t="s">
        <v>45</v>
      </c>
      <c r="B16">
        <v>7424</v>
      </c>
      <c r="C16">
        <v>3135</v>
      </c>
      <c r="D16">
        <v>0.42227909482758619</v>
      </c>
      <c r="E16" t="s">
        <v>32</v>
      </c>
      <c r="F16">
        <v>4096</v>
      </c>
      <c r="G16">
        <v>1434</v>
      </c>
      <c r="H16">
        <v>0.35009765625</v>
      </c>
      <c r="I16" t="s">
        <v>140</v>
      </c>
    </row>
    <row r="17" spans="1:13" x14ac:dyDescent="0.3">
      <c r="A17" t="s">
        <v>46</v>
      </c>
      <c r="B17">
        <v>2856</v>
      </c>
      <c r="C17">
        <v>1045</v>
      </c>
      <c r="D17">
        <v>0.36589635854341729</v>
      </c>
      <c r="E17" t="s">
        <v>29</v>
      </c>
      <c r="F17">
        <v>2185</v>
      </c>
      <c r="G17">
        <v>643</v>
      </c>
      <c r="H17">
        <v>0.29427917620137301</v>
      </c>
      <c r="I17" t="s">
        <v>139</v>
      </c>
    </row>
    <row r="18" spans="1:13" x14ac:dyDescent="0.3">
      <c r="A18" t="s">
        <v>47</v>
      </c>
      <c r="B18">
        <v>4818</v>
      </c>
      <c r="C18">
        <v>1967</v>
      </c>
      <c r="D18">
        <v>0.40826068908260688</v>
      </c>
      <c r="E18" t="s">
        <v>34</v>
      </c>
      <c r="F18">
        <v>3279</v>
      </c>
      <c r="G18">
        <v>1170</v>
      </c>
      <c r="H18">
        <v>0.35681610247026541</v>
      </c>
      <c r="I18" t="s">
        <v>140</v>
      </c>
    </row>
    <row r="19" spans="1:13" x14ac:dyDescent="0.3">
      <c r="A19" t="s">
        <v>48</v>
      </c>
      <c r="B19">
        <v>6628</v>
      </c>
      <c r="C19">
        <v>2828</v>
      </c>
      <c r="D19">
        <v>0.42667471333735668</v>
      </c>
      <c r="E19" t="s">
        <v>32</v>
      </c>
      <c r="F19">
        <v>3476</v>
      </c>
      <c r="G19">
        <v>1292</v>
      </c>
      <c r="H19">
        <v>0.37169159953970082</v>
      </c>
      <c r="I19" t="s">
        <v>136</v>
      </c>
    </row>
    <row r="20" spans="1:13" x14ac:dyDescent="0.3">
      <c r="A20" t="s">
        <v>49</v>
      </c>
      <c r="B20">
        <v>3673</v>
      </c>
      <c r="C20">
        <v>1557</v>
      </c>
      <c r="D20">
        <v>0.42390416553226251</v>
      </c>
      <c r="E20" t="s">
        <v>32</v>
      </c>
      <c r="F20">
        <v>2441</v>
      </c>
      <c r="G20">
        <v>944</v>
      </c>
      <c r="H20">
        <v>0.38672675133142148</v>
      </c>
      <c r="I20" t="s">
        <v>138</v>
      </c>
    </row>
    <row r="21" spans="1:13" x14ac:dyDescent="0.3">
      <c r="A21" t="s">
        <v>50</v>
      </c>
      <c r="B21">
        <v>3423</v>
      </c>
      <c r="C21">
        <v>1419</v>
      </c>
      <c r="D21">
        <v>0.41454864154250659</v>
      </c>
      <c r="E21" t="s">
        <v>32</v>
      </c>
      <c r="F21">
        <v>2366</v>
      </c>
      <c r="G21">
        <v>864</v>
      </c>
      <c r="H21">
        <v>0.36517328825021128</v>
      </c>
      <c r="I21" t="s">
        <v>136</v>
      </c>
    </row>
    <row r="22" spans="1:13" x14ac:dyDescent="0.3">
      <c r="A22" t="s">
        <v>51</v>
      </c>
      <c r="B22">
        <v>7507</v>
      </c>
      <c r="C22">
        <v>2761</v>
      </c>
      <c r="D22">
        <v>0.36779006260823233</v>
      </c>
      <c r="E22" t="s">
        <v>29</v>
      </c>
      <c r="F22">
        <v>5668</v>
      </c>
      <c r="G22">
        <v>1786</v>
      </c>
      <c r="H22">
        <v>0.31510232886379669</v>
      </c>
      <c r="I22" t="s">
        <v>137</v>
      </c>
    </row>
    <row r="23" spans="1:13" x14ac:dyDescent="0.3">
      <c r="A23" t="s">
        <v>52</v>
      </c>
      <c r="B23">
        <v>5492</v>
      </c>
      <c r="C23">
        <v>2489</v>
      </c>
      <c r="D23">
        <v>0.45320466132556447</v>
      </c>
      <c r="E23" t="s">
        <v>28</v>
      </c>
      <c r="F23">
        <v>2079</v>
      </c>
      <c r="G23">
        <v>774</v>
      </c>
      <c r="H23">
        <v>0.37229437229437229</v>
      </c>
      <c r="I23" t="s">
        <v>136</v>
      </c>
    </row>
    <row r="24" spans="1:13" x14ac:dyDescent="0.3">
      <c r="A24" t="s">
        <v>53</v>
      </c>
      <c r="B24">
        <v>2852</v>
      </c>
      <c r="C24">
        <v>1136</v>
      </c>
      <c r="D24">
        <v>0.39831697054698462</v>
      </c>
      <c r="E24" t="s">
        <v>34</v>
      </c>
      <c r="F24">
        <v>2385</v>
      </c>
      <c r="G24">
        <v>840</v>
      </c>
      <c r="H24">
        <v>0.3522012578616352</v>
      </c>
      <c r="I24" t="s">
        <v>140</v>
      </c>
    </row>
    <row r="25" spans="1:13" x14ac:dyDescent="0.3">
      <c r="A25" t="s">
        <v>54</v>
      </c>
      <c r="B25">
        <v>6503</v>
      </c>
      <c r="C25">
        <v>2738</v>
      </c>
      <c r="D25">
        <v>0.42103644471782248</v>
      </c>
      <c r="E25" t="s">
        <v>32</v>
      </c>
      <c r="F25">
        <v>4462</v>
      </c>
      <c r="G25">
        <v>1572</v>
      </c>
      <c r="H25">
        <v>0.35230838189152852</v>
      </c>
      <c r="I25" t="s">
        <v>140</v>
      </c>
    </row>
    <row r="26" spans="1:13" x14ac:dyDescent="0.3">
      <c r="A26" t="s">
        <v>55</v>
      </c>
      <c r="B26">
        <v>6924</v>
      </c>
      <c r="C26">
        <v>2533</v>
      </c>
      <c r="D26">
        <v>0.36582900057770068</v>
      </c>
      <c r="E26" t="s">
        <v>29</v>
      </c>
      <c r="F26">
        <v>4428</v>
      </c>
      <c r="G26">
        <v>1288</v>
      </c>
      <c r="H26">
        <v>0.2908762420957543</v>
      </c>
      <c r="I26" t="s">
        <v>139</v>
      </c>
    </row>
    <row r="27" spans="1:13" x14ac:dyDescent="0.3">
      <c r="A27" t="s">
        <v>56</v>
      </c>
      <c r="B27">
        <v>4753</v>
      </c>
      <c r="C27">
        <v>1983</v>
      </c>
      <c r="D27">
        <v>0.41721018304228907</v>
      </c>
      <c r="E27" t="s">
        <v>32</v>
      </c>
      <c r="F27">
        <v>2413</v>
      </c>
      <c r="G27">
        <v>817</v>
      </c>
      <c r="H27">
        <v>0.33858267716535428</v>
      </c>
      <c r="I27" t="s">
        <v>137</v>
      </c>
    </row>
    <row r="28" spans="1:13" x14ac:dyDescent="0.3">
      <c r="A28" t="s">
        <v>57</v>
      </c>
      <c r="B28">
        <v>8027</v>
      </c>
      <c r="C28">
        <v>3384</v>
      </c>
      <c r="D28">
        <v>0.42157717702753211</v>
      </c>
      <c r="E28" t="s">
        <v>32</v>
      </c>
      <c r="F28">
        <v>5015</v>
      </c>
      <c r="G28">
        <v>1829</v>
      </c>
      <c r="H28">
        <v>0.36470588235294121</v>
      </c>
      <c r="I28" t="s">
        <v>136</v>
      </c>
    </row>
    <row r="29" spans="1:13" x14ac:dyDescent="0.3">
      <c r="A29" t="s">
        <v>58</v>
      </c>
      <c r="B29">
        <v>5039</v>
      </c>
      <c r="C29">
        <v>2070</v>
      </c>
      <c r="D29">
        <v>0.41079579281603501</v>
      </c>
      <c r="E29" t="s">
        <v>34</v>
      </c>
      <c r="F29">
        <v>2962</v>
      </c>
      <c r="G29">
        <v>1015</v>
      </c>
      <c r="H29">
        <v>0.34267386900742741</v>
      </c>
      <c r="I29" t="s">
        <v>137</v>
      </c>
    </row>
    <row r="30" spans="1:13" x14ac:dyDescent="0.3">
      <c r="A30" t="s">
        <v>59</v>
      </c>
      <c r="B30">
        <v>5184</v>
      </c>
      <c r="C30">
        <v>2382</v>
      </c>
      <c r="D30">
        <v>0.45949074074074081</v>
      </c>
      <c r="E30" t="s">
        <v>44</v>
      </c>
      <c r="F30">
        <v>1144</v>
      </c>
      <c r="G30">
        <v>429</v>
      </c>
      <c r="H30">
        <v>0.375</v>
      </c>
      <c r="I30" t="s">
        <v>138</v>
      </c>
    </row>
    <row r="31" spans="1:13" x14ac:dyDescent="0.3">
      <c r="A31" t="s">
        <v>60</v>
      </c>
      <c r="B31">
        <v>1434</v>
      </c>
      <c r="C31">
        <v>536</v>
      </c>
      <c r="D31">
        <v>0.37377963737796371</v>
      </c>
      <c r="E31" t="s">
        <v>29</v>
      </c>
      <c r="F31">
        <v>858</v>
      </c>
      <c r="G31">
        <v>256</v>
      </c>
      <c r="H31">
        <v>0.29836829836829842</v>
      </c>
      <c r="I31" t="s">
        <v>139</v>
      </c>
    </row>
    <row r="32" spans="1:13" x14ac:dyDescent="0.3">
      <c r="A32" t="s">
        <v>61</v>
      </c>
      <c r="B32">
        <v>2468</v>
      </c>
      <c r="C32">
        <v>894</v>
      </c>
      <c r="D32">
        <v>0.36223662884927071</v>
      </c>
      <c r="E32" t="s">
        <v>29</v>
      </c>
      <c r="F32">
        <v>1716</v>
      </c>
      <c r="G32">
        <v>539</v>
      </c>
      <c r="H32">
        <v>0.3141025641025641</v>
      </c>
      <c r="I32" t="s">
        <v>139</v>
      </c>
      <c r="M32" s="11" t="s">
        <v>256</v>
      </c>
    </row>
    <row r="33" spans="1:13" x14ac:dyDescent="0.3">
      <c r="A33" t="s">
        <v>62</v>
      </c>
      <c r="B33">
        <v>5402</v>
      </c>
      <c r="C33">
        <v>2358</v>
      </c>
      <c r="D33">
        <v>0.43650499814883381</v>
      </c>
      <c r="E33" t="s">
        <v>28</v>
      </c>
      <c r="F33">
        <v>2233</v>
      </c>
      <c r="G33">
        <v>815</v>
      </c>
      <c r="H33">
        <v>0.36497984773846842</v>
      </c>
      <c r="I33" t="s">
        <v>136</v>
      </c>
    </row>
    <row r="34" spans="1:13" x14ac:dyDescent="0.3">
      <c r="A34" t="s">
        <v>63</v>
      </c>
      <c r="B34">
        <v>7832</v>
      </c>
      <c r="C34">
        <v>3332</v>
      </c>
      <c r="D34">
        <v>0.42543411644535239</v>
      </c>
      <c r="E34" t="s">
        <v>32</v>
      </c>
      <c r="F34">
        <v>3887</v>
      </c>
      <c r="G34">
        <v>1351</v>
      </c>
      <c r="H34">
        <v>0.34756881914072552</v>
      </c>
      <c r="I34" t="s">
        <v>140</v>
      </c>
      <c r="M34" s="9"/>
    </row>
    <row r="35" spans="1:13" x14ac:dyDescent="0.3">
      <c r="A35" t="s">
        <v>64</v>
      </c>
      <c r="B35">
        <v>4980</v>
      </c>
      <c r="C35">
        <v>1869</v>
      </c>
      <c r="D35">
        <v>0.37530120481927709</v>
      </c>
      <c r="E35" t="s">
        <v>29</v>
      </c>
      <c r="F35">
        <v>4058</v>
      </c>
      <c r="G35">
        <v>1329</v>
      </c>
      <c r="H35">
        <v>0.32750123213405619</v>
      </c>
      <c r="I35" t="s">
        <v>137</v>
      </c>
      <c r="M35" s="1"/>
    </row>
    <row r="36" spans="1:13" x14ac:dyDescent="0.3">
      <c r="A36" t="s">
        <v>65</v>
      </c>
      <c r="B36">
        <v>8478</v>
      </c>
      <c r="C36">
        <v>3766</v>
      </c>
      <c r="D36">
        <v>0.44420853974994101</v>
      </c>
      <c r="E36" t="s">
        <v>28</v>
      </c>
      <c r="F36">
        <v>3265</v>
      </c>
      <c r="G36">
        <v>1272</v>
      </c>
      <c r="H36">
        <v>0.3895865237366003</v>
      </c>
      <c r="I36" t="s">
        <v>138</v>
      </c>
    </row>
    <row r="37" spans="1:13" x14ac:dyDescent="0.3">
      <c r="A37" t="s">
        <v>66</v>
      </c>
      <c r="B37">
        <v>5614</v>
      </c>
      <c r="C37">
        <v>2513</v>
      </c>
      <c r="D37">
        <v>0.44763092269326682</v>
      </c>
      <c r="E37" t="s">
        <v>28</v>
      </c>
      <c r="F37">
        <v>1804</v>
      </c>
      <c r="G37">
        <v>678</v>
      </c>
      <c r="H37">
        <v>0.37583148558758322</v>
      </c>
      <c r="I37" t="s">
        <v>138</v>
      </c>
    </row>
    <row r="38" spans="1:13" x14ac:dyDescent="0.3">
      <c r="A38" t="s">
        <v>67</v>
      </c>
      <c r="B38">
        <v>6071</v>
      </c>
      <c r="C38">
        <v>2764</v>
      </c>
      <c r="D38">
        <v>0.45527919617855378</v>
      </c>
      <c r="E38" t="s">
        <v>44</v>
      </c>
      <c r="F38">
        <v>1257</v>
      </c>
      <c r="G38">
        <v>445</v>
      </c>
      <c r="H38">
        <v>0.35401750198886239</v>
      </c>
      <c r="I38" t="s">
        <v>140</v>
      </c>
    </row>
    <row r="39" spans="1:13" x14ac:dyDescent="0.3">
      <c r="A39" t="s">
        <v>68</v>
      </c>
      <c r="B39">
        <v>3085</v>
      </c>
      <c r="C39">
        <v>1264</v>
      </c>
      <c r="D39">
        <v>0.40972447325769862</v>
      </c>
      <c r="E39" t="s">
        <v>34</v>
      </c>
      <c r="F39">
        <v>2235</v>
      </c>
      <c r="G39">
        <v>817</v>
      </c>
      <c r="H39">
        <v>0.36554809843400449</v>
      </c>
      <c r="I39" t="s">
        <v>136</v>
      </c>
    </row>
    <row r="40" spans="1:13" x14ac:dyDescent="0.3">
      <c r="A40" t="s">
        <v>69</v>
      </c>
      <c r="B40">
        <v>4305</v>
      </c>
      <c r="C40">
        <v>1905</v>
      </c>
      <c r="D40">
        <v>0.4425087108013937</v>
      </c>
      <c r="E40" t="s">
        <v>28</v>
      </c>
      <c r="F40">
        <v>1763</v>
      </c>
      <c r="G40">
        <v>675</v>
      </c>
      <c r="H40">
        <v>0.38287010777084513</v>
      </c>
      <c r="I40" t="s">
        <v>138</v>
      </c>
    </row>
    <row r="41" spans="1:13" x14ac:dyDescent="0.3">
      <c r="A41" t="s">
        <v>70</v>
      </c>
      <c r="B41">
        <v>8435</v>
      </c>
      <c r="C41">
        <v>3753</v>
      </c>
      <c r="D41">
        <v>0.44493183165382327</v>
      </c>
      <c r="E41" t="s">
        <v>28</v>
      </c>
      <c r="F41">
        <v>2657</v>
      </c>
      <c r="G41">
        <v>942</v>
      </c>
      <c r="H41">
        <v>0.35453519006398188</v>
      </c>
      <c r="I41" t="s">
        <v>140</v>
      </c>
    </row>
    <row r="42" spans="1:13" x14ac:dyDescent="0.3">
      <c r="A42" t="s">
        <v>71</v>
      </c>
      <c r="B42">
        <v>5495</v>
      </c>
      <c r="C42">
        <v>1977</v>
      </c>
      <c r="D42">
        <v>0.35978161965423111</v>
      </c>
      <c r="E42" t="s">
        <v>29</v>
      </c>
      <c r="F42">
        <v>4413</v>
      </c>
      <c r="G42">
        <v>1358</v>
      </c>
      <c r="H42">
        <v>0.3077271697258101</v>
      </c>
      <c r="I42" t="s">
        <v>139</v>
      </c>
    </row>
    <row r="43" spans="1:13" x14ac:dyDescent="0.3">
      <c r="A43" t="s">
        <v>72</v>
      </c>
      <c r="B43">
        <v>4526</v>
      </c>
      <c r="C43">
        <v>1959</v>
      </c>
      <c r="D43">
        <v>0.432832523199293</v>
      </c>
      <c r="E43" t="s">
        <v>28</v>
      </c>
      <c r="F43">
        <v>2538</v>
      </c>
      <c r="G43">
        <v>965</v>
      </c>
      <c r="H43">
        <v>0.38022064617809298</v>
      </c>
      <c r="I43" t="s">
        <v>138</v>
      </c>
    </row>
    <row r="44" spans="1:13" x14ac:dyDescent="0.3">
      <c r="A44" t="s">
        <v>73</v>
      </c>
      <c r="B44">
        <v>3739</v>
      </c>
      <c r="C44">
        <v>1588</v>
      </c>
      <c r="D44">
        <v>0.42471248997058042</v>
      </c>
      <c r="E44" t="s">
        <v>32</v>
      </c>
      <c r="F44">
        <v>2002</v>
      </c>
      <c r="G44">
        <v>711</v>
      </c>
      <c r="H44">
        <v>0.35514485514485522</v>
      </c>
      <c r="I44" t="s">
        <v>140</v>
      </c>
    </row>
    <row r="45" spans="1:13" x14ac:dyDescent="0.3">
      <c r="A45" t="s">
        <v>74</v>
      </c>
      <c r="B45">
        <v>5040</v>
      </c>
      <c r="C45">
        <v>2199</v>
      </c>
      <c r="D45">
        <v>0.43630952380952381</v>
      </c>
      <c r="E45" t="s">
        <v>28</v>
      </c>
      <c r="F45">
        <v>2131</v>
      </c>
      <c r="G45">
        <v>770</v>
      </c>
      <c r="H45">
        <v>0.36133270764899111</v>
      </c>
      <c r="I45" t="s">
        <v>136</v>
      </c>
    </row>
    <row r="46" spans="1:13" x14ac:dyDescent="0.3">
      <c r="A46" t="s">
        <v>75</v>
      </c>
      <c r="B46">
        <v>3254</v>
      </c>
      <c r="C46">
        <v>1261</v>
      </c>
      <c r="D46">
        <v>0.38752304855562392</v>
      </c>
      <c r="E46" t="s">
        <v>34</v>
      </c>
      <c r="F46">
        <v>2001</v>
      </c>
      <c r="G46">
        <v>641</v>
      </c>
      <c r="H46">
        <v>0.32033983008495748</v>
      </c>
      <c r="I46" t="s">
        <v>137</v>
      </c>
    </row>
    <row r="47" spans="1:13" x14ac:dyDescent="0.3">
      <c r="A47" t="s">
        <v>76</v>
      </c>
      <c r="B47">
        <v>4806</v>
      </c>
      <c r="C47">
        <v>2280</v>
      </c>
      <c r="D47">
        <v>0.47440699126092378</v>
      </c>
      <c r="E47" t="s">
        <v>44</v>
      </c>
      <c r="F47">
        <v>203</v>
      </c>
      <c r="G47">
        <v>82</v>
      </c>
      <c r="H47">
        <v>0.4039408866995074</v>
      </c>
      <c r="I47" t="s">
        <v>138</v>
      </c>
    </row>
    <row r="48" spans="1:13" x14ac:dyDescent="0.3">
      <c r="A48" t="s">
        <v>77</v>
      </c>
      <c r="B48">
        <v>4963</v>
      </c>
      <c r="C48">
        <v>2126</v>
      </c>
      <c r="D48">
        <v>0.42836993753777958</v>
      </c>
      <c r="E48" t="s">
        <v>32</v>
      </c>
      <c r="F48">
        <v>2096</v>
      </c>
      <c r="G48">
        <v>740</v>
      </c>
      <c r="H48">
        <v>0.35305343511450382</v>
      </c>
      <c r="I48" t="s">
        <v>140</v>
      </c>
    </row>
    <row r="49" spans="1:21" x14ac:dyDescent="0.3">
      <c r="A49" t="s">
        <v>78</v>
      </c>
      <c r="B49">
        <v>3638</v>
      </c>
      <c r="C49">
        <v>1483</v>
      </c>
      <c r="D49">
        <v>0.40764156129741619</v>
      </c>
      <c r="E49" t="s">
        <v>34</v>
      </c>
      <c r="F49">
        <v>3002</v>
      </c>
      <c r="G49">
        <v>1085</v>
      </c>
      <c r="H49">
        <v>0.36142571618920721</v>
      </c>
      <c r="I49" t="s">
        <v>136</v>
      </c>
    </row>
    <row r="50" spans="1:21" x14ac:dyDescent="0.3">
      <c r="A50" t="s">
        <v>79</v>
      </c>
      <c r="B50">
        <v>4132</v>
      </c>
      <c r="C50">
        <v>1753</v>
      </c>
      <c r="D50">
        <v>0.42424975798644732</v>
      </c>
      <c r="E50" t="s">
        <v>32</v>
      </c>
      <c r="F50">
        <v>2745</v>
      </c>
      <c r="G50">
        <v>1041</v>
      </c>
      <c r="H50">
        <v>0.37923497267759559</v>
      </c>
      <c r="I50" t="s">
        <v>138</v>
      </c>
    </row>
    <row r="51" spans="1:21" x14ac:dyDescent="0.3">
      <c r="A51" t="s">
        <v>80</v>
      </c>
      <c r="B51">
        <v>1734</v>
      </c>
      <c r="C51">
        <v>618</v>
      </c>
      <c r="D51">
        <v>0.356401384083045</v>
      </c>
      <c r="E51" t="s">
        <v>29</v>
      </c>
      <c r="F51">
        <v>1489</v>
      </c>
      <c r="G51">
        <v>480</v>
      </c>
      <c r="H51">
        <v>0.32236400268636672</v>
      </c>
      <c r="I51" t="s">
        <v>137</v>
      </c>
    </row>
    <row r="52" spans="1:21" x14ac:dyDescent="0.3">
      <c r="A52" t="s">
        <v>81</v>
      </c>
      <c r="B52">
        <v>3790</v>
      </c>
      <c r="C52">
        <v>1756</v>
      </c>
      <c r="D52">
        <v>0.46332453825857522</v>
      </c>
      <c r="E52" t="s">
        <v>44</v>
      </c>
      <c r="F52">
        <v>648</v>
      </c>
      <c r="G52">
        <v>240</v>
      </c>
      <c r="H52">
        <v>0.37037037037037029</v>
      </c>
      <c r="I52" t="s">
        <v>136</v>
      </c>
    </row>
    <row r="53" spans="1:21" x14ac:dyDescent="0.3">
      <c r="A53" t="s">
        <v>82</v>
      </c>
      <c r="B53">
        <v>6176</v>
      </c>
      <c r="C53">
        <v>2534</v>
      </c>
      <c r="D53">
        <v>0.41029792746113991</v>
      </c>
      <c r="E53" t="s">
        <v>34</v>
      </c>
      <c r="F53">
        <v>3713</v>
      </c>
      <c r="G53">
        <v>1262</v>
      </c>
      <c r="H53">
        <v>0.33988688392135741</v>
      </c>
      <c r="I53" t="s">
        <v>137</v>
      </c>
    </row>
    <row r="54" spans="1:21" x14ac:dyDescent="0.3">
      <c r="A54" t="s">
        <v>83</v>
      </c>
      <c r="B54">
        <v>7014</v>
      </c>
      <c r="C54">
        <v>2505</v>
      </c>
      <c r="D54">
        <v>0.35714285714285721</v>
      </c>
      <c r="E54" t="s">
        <v>29</v>
      </c>
      <c r="F54">
        <v>5348</v>
      </c>
      <c r="G54">
        <v>1614</v>
      </c>
      <c r="H54">
        <v>0.30179506357516828</v>
      </c>
      <c r="I54" t="s">
        <v>139</v>
      </c>
    </row>
    <row r="55" spans="1:21" x14ac:dyDescent="0.3">
      <c r="A55" t="s">
        <v>84</v>
      </c>
      <c r="B55">
        <v>4229</v>
      </c>
      <c r="C55">
        <v>1468</v>
      </c>
      <c r="D55">
        <v>0.34712698037361078</v>
      </c>
      <c r="E55" t="s">
        <v>29</v>
      </c>
      <c r="F55">
        <v>3484</v>
      </c>
      <c r="G55">
        <v>1041</v>
      </c>
      <c r="H55">
        <v>0.29879448909299661</v>
      </c>
      <c r="I55" t="s">
        <v>139</v>
      </c>
    </row>
    <row r="56" spans="1:21" x14ac:dyDescent="0.3">
      <c r="A56" t="s">
        <v>85</v>
      </c>
      <c r="B56">
        <v>3442</v>
      </c>
      <c r="C56">
        <v>1483</v>
      </c>
      <c r="D56">
        <v>0.43085415456130149</v>
      </c>
      <c r="E56" t="s">
        <v>28</v>
      </c>
      <c r="F56">
        <v>1935</v>
      </c>
      <c r="G56">
        <v>732</v>
      </c>
      <c r="H56">
        <v>0.37829457364341079</v>
      </c>
      <c r="I56" t="s">
        <v>138</v>
      </c>
    </row>
    <row r="57" spans="1:21" x14ac:dyDescent="0.3">
      <c r="A57" t="s">
        <v>86</v>
      </c>
      <c r="B57">
        <v>7447</v>
      </c>
      <c r="C57">
        <v>2814</v>
      </c>
      <c r="D57">
        <v>0.37787028333557138</v>
      </c>
      <c r="E57" t="s">
        <v>29</v>
      </c>
      <c r="F57">
        <v>4530</v>
      </c>
      <c r="G57">
        <v>1364</v>
      </c>
      <c r="H57">
        <v>0.30110375275938189</v>
      </c>
      <c r="I57" t="s">
        <v>139</v>
      </c>
    </row>
    <row r="58" spans="1:21" x14ac:dyDescent="0.3">
      <c r="A58" t="s">
        <v>87</v>
      </c>
      <c r="B58">
        <v>4832</v>
      </c>
      <c r="C58">
        <v>1625</v>
      </c>
      <c r="D58">
        <v>0.33629966887417218</v>
      </c>
      <c r="E58" t="s">
        <v>29</v>
      </c>
      <c r="F58">
        <v>4010</v>
      </c>
      <c r="G58">
        <v>1190</v>
      </c>
      <c r="H58">
        <v>0.29675810473815462</v>
      </c>
      <c r="I58" t="s">
        <v>139</v>
      </c>
    </row>
    <row r="59" spans="1:21" x14ac:dyDescent="0.3">
      <c r="A59" t="s">
        <v>88</v>
      </c>
      <c r="B59">
        <v>4731</v>
      </c>
      <c r="C59">
        <v>2196</v>
      </c>
      <c r="D59">
        <v>0.46417247939124923</v>
      </c>
      <c r="E59" t="s">
        <v>44</v>
      </c>
      <c r="F59">
        <v>824</v>
      </c>
      <c r="G59">
        <v>312</v>
      </c>
      <c r="H59">
        <v>0.37864077669902912</v>
      </c>
      <c r="I59" t="s">
        <v>138</v>
      </c>
    </row>
    <row r="60" spans="1:21" x14ac:dyDescent="0.3">
      <c r="A60" t="s">
        <v>89</v>
      </c>
      <c r="B60">
        <v>9857</v>
      </c>
      <c r="C60">
        <v>3821</v>
      </c>
      <c r="D60">
        <v>0.38764329917824902</v>
      </c>
      <c r="E60" t="s">
        <v>34</v>
      </c>
      <c r="F60">
        <v>5701</v>
      </c>
      <c r="G60">
        <v>1679</v>
      </c>
      <c r="H60">
        <v>0.29450973513418699</v>
      </c>
      <c r="I60" t="s">
        <v>139</v>
      </c>
    </row>
    <row r="61" spans="1:21" ht="15" customHeight="1" x14ac:dyDescent="0.3">
      <c r="A61" t="s">
        <v>90</v>
      </c>
      <c r="B61">
        <v>3560</v>
      </c>
      <c r="C61">
        <v>1431</v>
      </c>
      <c r="D61">
        <v>0.40196629213483148</v>
      </c>
      <c r="E61" t="s">
        <v>34</v>
      </c>
      <c r="F61">
        <v>2616</v>
      </c>
      <c r="G61">
        <v>962</v>
      </c>
      <c r="H61">
        <v>0.36773700305810397</v>
      </c>
      <c r="I61" t="s">
        <v>136</v>
      </c>
      <c r="M61" s="281" t="s">
        <v>144</v>
      </c>
      <c r="N61" s="281"/>
      <c r="O61" s="281"/>
      <c r="P61" s="281"/>
      <c r="Q61" s="281"/>
      <c r="R61" s="281"/>
      <c r="S61" s="281"/>
      <c r="T61" s="281"/>
      <c r="U61" s="281"/>
    </row>
    <row r="62" spans="1:21" x14ac:dyDescent="0.3">
      <c r="A62" t="s">
        <v>91</v>
      </c>
      <c r="B62">
        <v>11823</v>
      </c>
      <c r="C62">
        <v>5200</v>
      </c>
      <c r="D62">
        <v>0.43982068848853928</v>
      </c>
      <c r="E62" t="s">
        <v>28</v>
      </c>
      <c r="F62">
        <v>3203</v>
      </c>
      <c r="G62">
        <v>1051</v>
      </c>
      <c r="H62">
        <v>0.3281298782391508</v>
      </c>
      <c r="I62" t="s">
        <v>137</v>
      </c>
      <c r="M62" s="281"/>
      <c r="N62" s="281"/>
      <c r="O62" s="281"/>
      <c r="P62" s="281"/>
      <c r="Q62" s="281"/>
      <c r="R62" s="281"/>
      <c r="S62" s="281"/>
      <c r="T62" s="281"/>
      <c r="U62" s="281"/>
    </row>
    <row r="63" spans="1:21" x14ac:dyDescent="0.3">
      <c r="A63" t="s">
        <v>92</v>
      </c>
      <c r="B63">
        <v>9355</v>
      </c>
      <c r="C63">
        <v>3851</v>
      </c>
      <c r="D63">
        <v>0.41165152324959908</v>
      </c>
      <c r="E63" t="s">
        <v>32</v>
      </c>
      <c r="F63">
        <v>5604</v>
      </c>
      <c r="G63">
        <v>1947</v>
      </c>
      <c r="H63">
        <v>0.34743040685224841</v>
      </c>
      <c r="I63" t="s">
        <v>140</v>
      </c>
      <c r="M63" s="281"/>
      <c r="N63" s="281"/>
      <c r="O63" s="281"/>
      <c r="P63" s="281"/>
      <c r="Q63" s="281"/>
      <c r="R63" s="281"/>
      <c r="S63" s="281"/>
      <c r="T63" s="281"/>
      <c r="U63" s="281"/>
    </row>
    <row r="64" spans="1:21" x14ac:dyDescent="0.3">
      <c r="A64" t="s">
        <v>93</v>
      </c>
      <c r="B64">
        <v>4856</v>
      </c>
      <c r="C64">
        <v>1923</v>
      </c>
      <c r="D64">
        <v>0.39600494233937389</v>
      </c>
      <c r="E64" t="s">
        <v>34</v>
      </c>
      <c r="F64">
        <v>3416</v>
      </c>
      <c r="G64">
        <v>1134</v>
      </c>
      <c r="H64">
        <v>0.33196721311475408</v>
      </c>
      <c r="I64" t="s">
        <v>137</v>
      </c>
      <c r="M64" s="281"/>
      <c r="N64" s="281"/>
      <c r="O64" s="281"/>
      <c r="P64" s="281"/>
      <c r="Q64" s="281"/>
      <c r="R64" s="281"/>
      <c r="S64" s="281"/>
      <c r="T64" s="281"/>
      <c r="U64" s="281"/>
    </row>
    <row r="65" spans="1:21" x14ac:dyDescent="0.3">
      <c r="A65" t="s">
        <v>94</v>
      </c>
      <c r="B65">
        <v>12778</v>
      </c>
      <c r="C65">
        <v>4950</v>
      </c>
      <c r="D65">
        <v>0.38738456722491782</v>
      </c>
      <c r="E65" t="s">
        <v>34</v>
      </c>
      <c r="F65">
        <v>6889</v>
      </c>
      <c r="G65">
        <v>1989</v>
      </c>
      <c r="H65">
        <v>0.28872114965887652</v>
      </c>
      <c r="I65" t="s">
        <v>139</v>
      </c>
      <c r="M65" t="s">
        <v>145</v>
      </c>
    </row>
    <row r="66" spans="1:21" ht="15" customHeight="1" x14ac:dyDescent="0.3">
      <c r="A66" t="s">
        <v>95</v>
      </c>
      <c r="B66">
        <v>6271</v>
      </c>
      <c r="C66">
        <v>2580</v>
      </c>
      <c r="D66">
        <v>0.41141763674055182</v>
      </c>
      <c r="E66" t="s">
        <v>34</v>
      </c>
      <c r="F66">
        <v>3739</v>
      </c>
      <c r="G66">
        <v>1328</v>
      </c>
      <c r="H66">
        <v>0.35517518052955338</v>
      </c>
      <c r="I66" t="s">
        <v>140</v>
      </c>
      <c r="M66" s="281" t="s">
        <v>146</v>
      </c>
      <c r="N66" s="281"/>
      <c r="O66" s="281"/>
      <c r="P66" s="281"/>
      <c r="Q66" s="281"/>
      <c r="R66" s="281"/>
      <c r="S66" s="281"/>
      <c r="T66" s="281"/>
      <c r="U66" s="281"/>
    </row>
    <row r="67" spans="1:21" x14ac:dyDescent="0.3">
      <c r="A67" t="s">
        <v>96</v>
      </c>
      <c r="B67">
        <v>7033</v>
      </c>
      <c r="C67">
        <v>2798</v>
      </c>
      <c r="D67">
        <v>0.39783876013081187</v>
      </c>
      <c r="E67" t="s">
        <v>34</v>
      </c>
      <c r="F67">
        <v>4562</v>
      </c>
      <c r="G67">
        <v>1523</v>
      </c>
      <c r="H67">
        <v>0.33384480491012708</v>
      </c>
      <c r="I67" t="s">
        <v>137</v>
      </c>
      <c r="M67" s="281"/>
      <c r="N67" s="281"/>
      <c r="O67" s="281"/>
      <c r="P67" s="281"/>
      <c r="Q67" s="281"/>
      <c r="R67" s="281"/>
      <c r="S67" s="281"/>
      <c r="T67" s="281"/>
      <c r="U67" s="281"/>
    </row>
    <row r="68" spans="1:21" x14ac:dyDescent="0.3">
      <c r="A68" t="s">
        <v>97</v>
      </c>
      <c r="B68">
        <v>4731</v>
      </c>
      <c r="C68">
        <v>1677</v>
      </c>
      <c r="D68">
        <v>0.35447051363348131</v>
      </c>
      <c r="E68" t="s">
        <v>29</v>
      </c>
      <c r="F68">
        <v>3896</v>
      </c>
      <c r="G68">
        <v>1183</v>
      </c>
      <c r="H68">
        <v>0.30364476386036959</v>
      </c>
      <c r="I68" t="s">
        <v>139</v>
      </c>
      <c r="M68" s="281"/>
      <c r="N68" s="281"/>
      <c r="O68" s="281"/>
      <c r="P68" s="281"/>
      <c r="Q68" s="281"/>
      <c r="R68" s="281"/>
      <c r="S68" s="281"/>
      <c r="T68" s="281"/>
      <c r="U68" s="281"/>
    </row>
    <row r="69" spans="1:21" x14ac:dyDescent="0.3">
      <c r="A69" t="s">
        <v>98</v>
      </c>
      <c r="B69">
        <v>3233</v>
      </c>
      <c r="C69">
        <v>1391</v>
      </c>
      <c r="D69">
        <v>0.43025054129291679</v>
      </c>
      <c r="E69" t="s">
        <v>32</v>
      </c>
      <c r="F69">
        <v>1258</v>
      </c>
      <c r="G69">
        <v>466</v>
      </c>
      <c r="H69">
        <v>0.37042925278219402</v>
      </c>
      <c r="I69" t="s">
        <v>136</v>
      </c>
      <c r="M69" s="12"/>
      <c r="N69" s="12"/>
      <c r="O69" s="12"/>
      <c r="P69" s="12"/>
      <c r="Q69" s="12"/>
      <c r="R69" s="12"/>
      <c r="S69" s="12"/>
      <c r="T69" s="12"/>
      <c r="U69" s="12"/>
    </row>
    <row r="70" spans="1:21" x14ac:dyDescent="0.3">
      <c r="A70" t="s">
        <v>99</v>
      </c>
      <c r="B70">
        <v>8020</v>
      </c>
      <c r="C70">
        <v>3279</v>
      </c>
      <c r="D70">
        <v>0.40885286783042402</v>
      </c>
      <c r="E70" t="s">
        <v>34</v>
      </c>
      <c r="F70">
        <v>3774</v>
      </c>
      <c r="G70">
        <v>1086</v>
      </c>
      <c r="H70">
        <v>0.28775834658187599</v>
      </c>
      <c r="I70" t="s">
        <v>139</v>
      </c>
    </row>
    <row r="71" spans="1:21" x14ac:dyDescent="0.3">
      <c r="A71" t="s">
        <v>100</v>
      </c>
      <c r="B71">
        <v>5720</v>
      </c>
      <c r="C71">
        <v>2395</v>
      </c>
      <c r="D71">
        <v>0.4187062937062937</v>
      </c>
      <c r="E71" t="s">
        <v>32</v>
      </c>
      <c r="F71">
        <v>2508</v>
      </c>
      <c r="G71">
        <v>850</v>
      </c>
      <c r="H71">
        <v>0.33891547049441778</v>
      </c>
      <c r="I71" t="s">
        <v>137</v>
      </c>
    </row>
    <row r="72" spans="1:21" x14ac:dyDescent="0.3">
      <c r="A72" t="s">
        <v>101</v>
      </c>
      <c r="B72">
        <v>5419</v>
      </c>
      <c r="C72">
        <v>2478</v>
      </c>
      <c r="D72">
        <v>0.45727994094851449</v>
      </c>
      <c r="E72" t="s">
        <v>44</v>
      </c>
      <c r="F72">
        <v>1087</v>
      </c>
      <c r="G72">
        <v>389</v>
      </c>
      <c r="H72">
        <v>0.35786568537258512</v>
      </c>
      <c r="I72" t="s">
        <v>140</v>
      </c>
    </row>
    <row r="73" spans="1:21" x14ac:dyDescent="0.3">
      <c r="A73" t="s">
        <v>102</v>
      </c>
      <c r="B73">
        <v>5816</v>
      </c>
      <c r="C73">
        <v>2083</v>
      </c>
      <c r="D73">
        <v>0.35814993122420907</v>
      </c>
      <c r="E73" t="s">
        <v>29</v>
      </c>
      <c r="F73">
        <v>4753</v>
      </c>
      <c r="G73">
        <v>1437</v>
      </c>
      <c r="H73">
        <v>0.30233536713654541</v>
      </c>
      <c r="I73" t="s">
        <v>139</v>
      </c>
    </row>
    <row r="74" spans="1:21" x14ac:dyDescent="0.3">
      <c r="A74" t="s">
        <v>103</v>
      </c>
      <c r="B74">
        <v>7252</v>
      </c>
      <c r="C74">
        <v>2953</v>
      </c>
      <c r="D74">
        <v>0.40719801434087149</v>
      </c>
      <c r="E74" t="s">
        <v>34</v>
      </c>
      <c r="F74">
        <v>4845</v>
      </c>
      <c r="G74">
        <v>1720</v>
      </c>
      <c r="H74">
        <v>0.35500515995872028</v>
      </c>
      <c r="I74" t="s">
        <v>140</v>
      </c>
    </row>
    <row r="75" spans="1:21" x14ac:dyDescent="0.3">
      <c r="A75" t="s">
        <v>104</v>
      </c>
      <c r="B75">
        <v>5254</v>
      </c>
      <c r="C75">
        <v>2288</v>
      </c>
      <c r="D75">
        <v>0.43547773125237921</v>
      </c>
      <c r="E75" t="s">
        <v>28</v>
      </c>
      <c r="F75">
        <v>2644</v>
      </c>
      <c r="G75">
        <v>950</v>
      </c>
      <c r="H75">
        <v>0.35930408472012099</v>
      </c>
      <c r="I75" t="s">
        <v>136</v>
      </c>
    </row>
    <row r="76" spans="1:21" x14ac:dyDescent="0.3">
      <c r="A76" t="s">
        <v>105</v>
      </c>
      <c r="B76">
        <v>4057</v>
      </c>
      <c r="C76">
        <v>1708</v>
      </c>
      <c r="D76">
        <v>0.42100073946265709</v>
      </c>
      <c r="E76" t="s">
        <v>32</v>
      </c>
      <c r="F76">
        <v>2076</v>
      </c>
      <c r="G76">
        <v>717</v>
      </c>
      <c r="H76">
        <v>0.34537572254335258</v>
      </c>
      <c r="I76" t="s">
        <v>137</v>
      </c>
    </row>
    <row r="77" spans="1:21" x14ac:dyDescent="0.3">
      <c r="A77" t="s">
        <v>106</v>
      </c>
      <c r="B77">
        <v>4758</v>
      </c>
      <c r="C77">
        <v>2138</v>
      </c>
      <c r="D77">
        <v>0.44934846574190829</v>
      </c>
      <c r="E77" t="s">
        <v>28</v>
      </c>
      <c r="F77">
        <v>1218</v>
      </c>
      <c r="G77">
        <v>414</v>
      </c>
      <c r="H77">
        <v>0.33990147783251229</v>
      </c>
      <c r="I77" t="s">
        <v>137</v>
      </c>
    </row>
    <row r="78" spans="1:21" x14ac:dyDescent="0.3">
      <c r="A78" t="s">
        <v>107</v>
      </c>
      <c r="B78">
        <v>152</v>
      </c>
      <c r="C78">
        <v>76</v>
      </c>
      <c r="D78">
        <v>0.5</v>
      </c>
      <c r="E78" t="s">
        <v>44</v>
      </c>
    </row>
    <row r="79" spans="1:21" x14ac:dyDescent="0.3">
      <c r="A79" t="s">
        <v>108</v>
      </c>
      <c r="B79">
        <v>10062</v>
      </c>
      <c r="C79">
        <v>4185</v>
      </c>
      <c r="D79">
        <v>0.41592128801431127</v>
      </c>
      <c r="E79" t="s">
        <v>32</v>
      </c>
      <c r="F79">
        <v>5753</v>
      </c>
      <c r="G79">
        <v>1995</v>
      </c>
      <c r="H79">
        <v>0.34677559534156088</v>
      </c>
      <c r="I79" t="s">
        <v>140</v>
      </c>
    </row>
    <row r="80" spans="1:21" x14ac:dyDescent="0.3">
      <c r="A80" t="s">
        <v>109</v>
      </c>
      <c r="B80">
        <v>8388</v>
      </c>
      <c r="C80">
        <v>3725</v>
      </c>
      <c r="D80">
        <v>0.44408679065331419</v>
      </c>
      <c r="E80" t="s">
        <v>28</v>
      </c>
      <c r="F80">
        <v>3154</v>
      </c>
      <c r="G80">
        <v>1157</v>
      </c>
      <c r="H80">
        <v>0.36683576410906787</v>
      </c>
      <c r="I80" t="s">
        <v>136</v>
      </c>
    </row>
    <row r="81" spans="1:9" x14ac:dyDescent="0.3">
      <c r="A81" t="s">
        <v>110</v>
      </c>
      <c r="B81">
        <v>5049</v>
      </c>
      <c r="C81">
        <v>2296</v>
      </c>
      <c r="D81">
        <v>0.45474351356704301</v>
      </c>
      <c r="E81" t="s">
        <v>44</v>
      </c>
      <c r="F81">
        <v>1334</v>
      </c>
      <c r="G81">
        <v>505</v>
      </c>
      <c r="H81">
        <v>0.3785607196401799</v>
      </c>
      <c r="I81" t="s">
        <v>138</v>
      </c>
    </row>
    <row r="82" spans="1:9" x14ac:dyDescent="0.3">
      <c r="A82" t="s">
        <v>111</v>
      </c>
      <c r="B82">
        <v>3815</v>
      </c>
      <c r="C82">
        <v>1713</v>
      </c>
      <c r="D82">
        <v>0.44901703800786369</v>
      </c>
      <c r="E82" t="s">
        <v>28</v>
      </c>
      <c r="F82">
        <v>1996</v>
      </c>
      <c r="G82">
        <v>751</v>
      </c>
      <c r="H82">
        <v>0.37625250501002011</v>
      </c>
      <c r="I82" t="s">
        <v>138</v>
      </c>
    </row>
    <row r="83" spans="1:9" x14ac:dyDescent="0.3">
      <c r="A83" t="s">
        <v>112</v>
      </c>
      <c r="B83">
        <v>9010</v>
      </c>
      <c r="C83">
        <v>3270</v>
      </c>
      <c r="D83">
        <v>0.36293007769145402</v>
      </c>
      <c r="E83" t="s">
        <v>29</v>
      </c>
      <c r="F83">
        <v>6741</v>
      </c>
      <c r="G83">
        <v>2124</v>
      </c>
      <c r="H83">
        <v>0.31508678237650201</v>
      </c>
      <c r="I83" t="s">
        <v>139</v>
      </c>
    </row>
    <row r="84" spans="1:9" x14ac:dyDescent="0.3">
      <c r="A84" t="s">
        <v>113</v>
      </c>
      <c r="B84">
        <v>4063</v>
      </c>
      <c r="C84">
        <v>1645</v>
      </c>
      <c r="D84">
        <v>0.40487324636967759</v>
      </c>
      <c r="E84" t="s">
        <v>34</v>
      </c>
      <c r="F84">
        <v>2422</v>
      </c>
      <c r="G84">
        <v>829</v>
      </c>
      <c r="H84">
        <v>0.34227910817506191</v>
      </c>
      <c r="I84" t="s">
        <v>137</v>
      </c>
    </row>
    <row r="85" spans="1:9" x14ac:dyDescent="0.3">
      <c r="A85" t="s">
        <v>114</v>
      </c>
      <c r="B85">
        <v>2665</v>
      </c>
      <c r="C85">
        <v>1118</v>
      </c>
      <c r="D85">
        <v>0.4195121951219512</v>
      </c>
      <c r="E85" t="s">
        <v>32</v>
      </c>
      <c r="F85">
        <v>1438</v>
      </c>
      <c r="G85">
        <v>488</v>
      </c>
      <c r="H85">
        <v>0.33936022253129339</v>
      </c>
      <c r="I85" t="s">
        <v>137</v>
      </c>
    </row>
    <row r="86" spans="1:9" x14ac:dyDescent="0.3">
      <c r="A86" t="s">
        <v>115</v>
      </c>
      <c r="B86">
        <v>3292</v>
      </c>
      <c r="C86">
        <v>1499</v>
      </c>
      <c r="D86">
        <v>0.45534629404617261</v>
      </c>
      <c r="E86" t="s">
        <v>44</v>
      </c>
      <c r="F86">
        <v>392</v>
      </c>
      <c r="G86">
        <v>144</v>
      </c>
      <c r="H86">
        <v>0.36734693877551022</v>
      </c>
      <c r="I86" t="s">
        <v>136</v>
      </c>
    </row>
    <row r="87" spans="1:9" x14ac:dyDescent="0.3">
      <c r="A87" t="s">
        <v>116</v>
      </c>
      <c r="B87">
        <v>2664</v>
      </c>
      <c r="C87">
        <v>1206</v>
      </c>
      <c r="D87">
        <v>0.45270270270270269</v>
      </c>
      <c r="E87" t="s">
        <v>28</v>
      </c>
      <c r="F87">
        <v>711</v>
      </c>
      <c r="G87">
        <v>260</v>
      </c>
      <c r="H87">
        <v>0.36568213783403658</v>
      </c>
      <c r="I87" t="s">
        <v>136</v>
      </c>
    </row>
    <row r="88" spans="1:9" x14ac:dyDescent="0.3">
      <c r="A88" t="s">
        <v>117</v>
      </c>
      <c r="B88">
        <v>4714</v>
      </c>
      <c r="C88">
        <v>2168</v>
      </c>
      <c r="D88">
        <v>0.45990666100975819</v>
      </c>
      <c r="E88" t="s">
        <v>44</v>
      </c>
      <c r="F88">
        <v>870</v>
      </c>
      <c r="G88">
        <v>305</v>
      </c>
      <c r="H88">
        <v>0.35057471264367818</v>
      </c>
      <c r="I88" t="s">
        <v>140</v>
      </c>
    </row>
    <row r="89" spans="1:9" x14ac:dyDescent="0.3">
      <c r="A89" t="s">
        <v>118</v>
      </c>
      <c r="B89">
        <v>3960</v>
      </c>
      <c r="C89">
        <v>1719</v>
      </c>
      <c r="D89">
        <v>0.43409090909090908</v>
      </c>
      <c r="E89" t="s">
        <v>28</v>
      </c>
      <c r="F89">
        <v>1998</v>
      </c>
      <c r="G89">
        <v>755</v>
      </c>
      <c r="H89">
        <v>0.37787787787787791</v>
      </c>
      <c r="I89" t="s">
        <v>138</v>
      </c>
    </row>
    <row r="90" spans="1:9" x14ac:dyDescent="0.3">
      <c r="A90" t="s">
        <v>119</v>
      </c>
      <c r="B90">
        <v>2925</v>
      </c>
      <c r="C90">
        <v>1275</v>
      </c>
      <c r="D90">
        <v>0.4358974358974359</v>
      </c>
      <c r="E90" t="s">
        <v>28</v>
      </c>
      <c r="F90">
        <v>1389</v>
      </c>
      <c r="G90">
        <v>529</v>
      </c>
      <c r="H90">
        <v>0.38084953203743699</v>
      </c>
      <c r="I90" t="s">
        <v>138</v>
      </c>
    </row>
    <row r="91" spans="1:9" x14ac:dyDescent="0.3">
      <c r="A91" t="s">
        <v>120</v>
      </c>
      <c r="B91">
        <v>5909</v>
      </c>
      <c r="C91">
        <v>2189</v>
      </c>
      <c r="D91">
        <v>0.37045185310543238</v>
      </c>
      <c r="E91" t="s">
        <v>29</v>
      </c>
      <c r="F91">
        <v>4249</v>
      </c>
      <c r="G91">
        <v>1331</v>
      </c>
      <c r="H91">
        <v>0.3132501765121205</v>
      </c>
      <c r="I91" t="s">
        <v>139</v>
      </c>
    </row>
    <row r="92" spans="1:9" x14ac:dyDescent="0.3">
      <c r="A92" t="s">
        <v>121</v>
      </c>
      <c r="B92">
        <v>5191</v>
      </c>
      <c r="C92">
        <v>2099</v>
      </c>
      <c r="D92">
        <v>0.40435368907724911</v>
      </c>
      <c r="E92" t="s">
        <v>34</v>
      </c>
      <c r="F92">
        <v>3648</v>
      </c>
      <c r="G92">
        <v>1273</v>
      </c>
      <c r="H92">
        <v>0.34895833333333331</v>
      </c>
      <c r="I92" t="s">
        <v>140</v>
      </c>
    </row>
    <row r="93" spans="1:9" x14ac:dyDescent="0.3">
      <c r="A93" t="s">
        <v>122</v>
      </c>
      <c r="B93">
        <v>1380</v>
      </c>
      <c r="C93">
        <v>594</v>
      </c>
      <c r="D93">
        <v>0.43043478260869572</v>
      </c>
      <c r="E93" t="s">
        <v>32</v>
      </c>
      <c r="F93">
        <v>747</v>
      </c>
      <c r="G93">
        <v>273</v>
      </c>
      <c r="H93">
        <v>0.36546184738955823</v>
      </c>
      <c r="I93" t="s">
        <v>136</v>
      </c>
    </row>
    <row r="94" spans="1:9" x14ac:dyDescent="0.3">
      <c r="A94" t="s">
        <v>123</v>
      </c>
      <c r="B94">
        <v>4133</v>
      </c>
      <c r="C94">
        <v>1912</v>
      </c>
      <c r="D94">
        <v>0.46261795306073072</v>
      </c>
      <c r="E94" t="s">
        <v>44</v>
      </c>
      <c r="F94">
        <v>684</v>
      </c>
      <c r="G94">
        <v>255</v>
      </c>
      <c r="H94">
        <v>0.37280701754385959</v>
      </c>
      <c r="I94" t="s">
        <v>136</v>
      </c>
    </row>
    <row r="95" spans="1:9" x14ac:dyDescent="0.3">
      <c r="A95" t="s">
        <v>124</v>
      </c>
      <c r="B95">
        <v>1393</v>
      </c>
      <c r="C95">
        <v>663</v>
      </c>
      <c r="D95">
        <v>0.47595118449389812</v>
      </c>
      <c r="E95" t="s">
        <v>44</v>
      </c>
    </row>
    <row r="96" spans="1:9" x14ac:dyDescent="0.3">
      <c r="A96" t="s">
        <v>125</v>
      </c>
      <c r="B96">
        <v>1516</v>
      </c>
      <c r="C96">
        <v>722</v>
      </c>
      <c r="D96">
        <v>0.4762532981530343</v>
      </c>
      <c r="E96" t="s">
        <v>44</v>
      </c>
    </row>
    <row r="97" spans="1:9" x14ac:dyDescent="0.3">
      <c r="A97" t="s">
        <v>126</v>
      </c>
      <c r="B97">
        <v>1649</v>
      </c>
      <c r="C97">
        <v>799</v>
      </c>
      <c r="D97">
        <v>0.4845360824742268</v>
      </c>
      <c r="E97" t="s">
        <v>44</v>
      </c>
    </row>
    <row r="98" spans="1:9" x14ac:dyDescent="0.3">
      <c r="A98" t="s">
        <v>127</v>
      </c>
      <c r="B98">
        <v>3618</v>
      </c>
      <c r="C98">
        <v>1650</v>
      </c>
      <c r="D98">
        <v>0.45605306799336648</v>
      </c>
      <c r="E98" t="s">
        <v>44</v>
      </c>
      <c r="F98">
        <v>890</v>
      </c>
      <c r="G98">
        <v>340</v>
      </c>
      <c r="H98">
        <v>0.38202247191011229</v>
      </c>
      <c r="I98" t="s">
        <v>138</v>
      </c>
    </row>
    <row r="99" spans="1:9" x14ac:dyDescent="0.3">
      <c r="A99" t="s">
        <v>128</v>
      </c>
      <c r="B99">
        <v>868</v>
      </c>
      <c r="C99">
        <v>407</v>
      </c>
      <c r="D99">
        <v>0.46889400921658991</v>
      </c>
      <c r="E99" t="s">
        <v>44</v>
      </c>
    </row>
    <row r="100" spans="1:9" x14ac:dyDescent="0.3">
      <c r="A100" t="s">
        <v>129</v>
      </c>
      <c r="B100">
        <v>913</v>
      </c>
      <c r="C100">
        <v>421</v>
      </c>
      <c r="D100">
        <v>0.46111719605695511</v>
      </c>
      <c r="E100" t="s">
        <v>44</v>
      </c>
    </row>
    <row r="101" spans="1:9" x14ac:dyDescent="0.3">
      <c r="A101" t="s">
        <v>130</v>
      </c>
      <c r="B101">
        <v>541</v>
      </c>
      <c r="C101">
        <v>251</v>
      </c>
      <c r="D101">
        <v>0.46395563770794818</v>
      </c>
      <c r="E101" t="s">
        <v>44</v>
      </c>
    </row>
    <row r="102" spans="1:9" x14ac:dyDescent="0.3">
      <c r="A102" t="s">
        <v>131</v>
      </c>
      <c r="B102">
        <v>826</v>
      </c>
      <c r="C102">
        <v>387</v>
      </c>
      <c r="D102">
        <v>0.46852300242130751</v>
      </c>
      <c r="E102" t="s">
        <v>44</v>
      </c>
    </row>
    <row r="103" spans="1:9" x14ac:dyDescent="0.3">
      <c r="A103" t="s">
        <v>132</v>
      </c>
      <c r="B103">
        <v>538</v>
      </c>
      <c r="C103">
        <v>265</v>
      </c>
      <c r="D103">
        <v>0.49256505576208182</v>
      </c>
      <c r="E103" t="s">
        <v>44</v>
      </c>
    </row>
  </sheetData>
  <mergeCells count="5">
    <mergeCell ref="A1:A2"/>
    <mergeCell ref="B1:E1"/>
    <mergeCell ref="F1:I1"/>
    <mergeCell ref="M61:U64"/>
    <mergeCell ref="M66:U6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C460E-1600-4113-B592-F087463297BC}">
  <dimension ref="B2:E24"/>
  <sheetViews>
    <sheetView workbookViewId="0">
      <selection activeCell="B2" sqref="B2"/>
    </sheetView>
  </sheetViews>
  <sheetFormatPr baseColWidth="10" defaultRowHeight="14.4" x14ac:dyDescent="0.3"/>
  <cols>
    <col min="2" max="2" width="44.44140625" bestFit="1" customWidth="1"/>
    <col min="3" max="5" width="24.44140625" customWidth="1"/>
  </cols>
  <sheetData>
    <row r="2" spans="2:5" x14ac:dyDescent="0.3">
      <c r="B2" t="s">
        <v>167</v>
      </c>
    </row>
    <row r="4" spans="2:5" ht="43.2" x14ac:dyDescent="0.3">
      <c r="B4" s="23" t="s">
        <v>147</v>
      </c>
      <c r="C4" s="24" t="s">
        <v>166</v>
      </c>
      <c r="D4" s="25" t="s">
        <v>164</v>
      </c>
      <c r="E4" s="26" t="s">
        <v>165</v>
      </c>
    </row>
    <row r="5" spans="2:5" x14ac:dyDescent="0.3">
      <c r="B5" s="13" t="s">
        <v>148</v>
      </c>
      <c r="C5" s="14">
        <v>114831</v>
      </c>
      <c r="D5" s="15">
        <v>0.34236399578511029</v>
      </c>
      <c r="E5" s="16">
        <v>0.51600000000000001</v>
      </c>
    </row>
    <row r="6" spans="2:5" x14ac:dyDescent="0.3">
      <c r="B6" s="35" t="s">
        <v>149</v>
      </c>
      <c r="C6" s="17">
        <v>8582</v>
      </c>
      <c r="D6" s="18">
        <v>0.16394779771615009</v>
      </c>
      <c r="E6" s="19">
        <v>0.38900000000000001</v>
      </c>
    </row>
    <row r="7" spans="2:5" x14ac:dyDescent="0.3">
      <c r="B7" s="35" t="s">
        <v>150</v>
      </c>
      <c r="C7" s="17">
        <v>11971</v>
      </c>
      <c r="D7" s="18">
        <v>0.23673878539804527</v>
      </c>
      <c r="E7" s="19">
        <v>0.312</v>
      </c>
    </row>
    <row r="8" spans="2:5" x14ac:dyDescent="0.3">
      <c r="B8" s="35" t="s">
        <v>151</v>
      </c>
      <c r="C8" s="17">
        <v>39624</v>
      </c>
      <c r="D8" s="18">
        <v>0.27415202907328889</v>
      </c>
      <c r="E8" s="19">
        <v>0.32300000000000001</v>
      </c>
    </row>
    <row r="9" spans="2:5" x14ac:dyDescent="0.3">
      <c r="B9" s="35" t="s">
        <v>152</v>
      </c>
      <c r="C9" s="17">
        <v>15282</v>
      </c>
      <c r="D9" s="18">
        <v>0.49469964664310956</v>
      </c>
      <c r="E9" s="19">
        <v>0.55700000000000005</v>
      </c>
    </row>
    <row r="10" spans="2:5" x14ac:dyDescent="0.3">
      <c r="B10" s="35" t="s">
        <v>153</v>
      </c>
      <c r="C10" s="17">
        <v>31178</v>
      </c>
      <c r="D10" s="18">
        <v>0.50009622169478474</v>
      </c>
      <c r="E10" s="19">
        <v>0.77300000000000002</v>
      </c>
    </row>
    <row r="11" spans="2:5" x14ac:dyDescent="0.3">
      <c r="B11" s="36" t="s">
        <v>154</v>
      </c>
      <c r="C11" s="20">
        <v>8194</v>
      </c>
      <c r="D11" s="21">
        <v>0.12911886746399806</v>
      </c>
      <c r="E11" s="22">
        <v>0.26800000000000002</v>
      </c>
    </row>
    <row r="12" spans="2:5" x14ac:dyDescent="0.3">
      <c r="B12" s="13" t="s">
        <v>155</v>
      </c>
      <c r="C12" s="14">
        <v>372074</v>
      </c>
      <c r="D12" s="15">
        <v>0.43695340174266412</v>
      </c>
      <c r="E12" s="16">
        <v>0.48899999999999999</v>
      </c>
    </row>
    <row r="13" spans="2:5" x14ac:dyDescent="0.3">
      <c r="B13" s="35" t="s">
        <v>156</v>
      </c>
      <c r="C13" s="17">
        <v>40133</v>
      </c>
      <c r="D13" s="18">
        <v>0.16973562903346373</v>
      </c>
      <c r="E13" s="19">
        <v>0.26</v>
      </c>
    </row>
    <row r="14" spans="2:5" x14ac:dyDescent="0.3">
      <c r="B14" s="35" t="s">
        <v>157</v>
      </c>
      <c r="C14" s="17">
        <v>33411</v>
      </c>
      <c r="D14" s="18">
        <v>0.28134446739097901</v>
      </c>
      <c r="E14" s="19">
        <v>0.30099999999999999</v>
      </c>
    </row>
    <row r="15" spans="2:5" x14ac:dyDescent="0.3">
      <c r="B15" s="35" t="s">
        <v>158</v>
      </c>
      <c r="C15" s="17">
        <v>104050</v>
      </c>
      <c r="D15" s="18">
        <v>0.41901970206631428</v>
      </c>
      <c r="E15" s="19">
        <v>0.434</v>
      </c>
    </row>
    <row r="16" spans="2:5" x14ac:dyDescent="0.3">
      <c r="B16" s="35" t="s">
        <v>159</v>
      </c>
      <c r="C16" s="17">
        <v>88338</v>
      </c>
      <c r="D16" s="18">
        <v>0.53783196359437613</v>
      </c>
      <c r="E16" s="19">
        <v>0.54600000000000004</v>
      </c>
    </row>
    <row r="17" spans="2:5" x14ac:dyDescent="0.3">
      <c r="B17" s="35" t="s">
        <v>160</v>
      </c>
      <c r="C17" s="17">
        <v>70218</v>
      </c>
      <c r="D17" s="18">
        <v>0.70389358853855133</v>
      </c>
      <c r="E17" s="19">
        <v>0.73799999999999999</v>
      </c>
    </row>
    <row r="18" spans="2:5" x14ac:dyDescent="0.3">
      <c r="B18" s="36" t="s">
        <v>161</v>
      </c>
      <c r="C18" s="20">
        <v>35924</v>
      </c>
      <c r="D18" s="21">
        <v>0.16231488698363211</v>
      </c>
      <c r="E18" s="22">
        <v>0.20499999999999999</v>
      </c>
    </row>
    <row r="19" spans="2:5" x14ac:dyDescent="0.3">
      <c r="B19" s="27" t="s">
        <v>162</v>
      </c>
      <c r="C19" s="28">
        <v>18803</v>
      </c>
      <c r="D19" s="29">
        <v>0.65143860022336864</v>
      </c>
      <c r="E19" s="30">
        <v>0.61599999999999999</v>
      </c>
    </row>
    <row r="20" spans="2:5" x14ac:dyDescent="0.3">
      <c r="B20" s="31" t="s">
        <v>163</v>
      </c>
      <c r="C20" s="32">
        <v>505708</v>
      </c>
      <c r="D20" s="33">
        <v>0.42344989598740773</v>
      </c>
      <c r="E20" s="34">
        <v>0.51200000000000001</v>
      </c>
    </row>
    <row r="22" spans="2:5" x14ac:dyDescent="0.3">
      <c r="B22" t="s">
        <v>168</v>
      </c>
    </row>
    <row r="23" spans="2:5" x14ac:dyDescent="0.3">
      <c r="B23" t="s">
        <v>0</v>
      </c>
    </row>
    <row r="24" spans="2:5" x14ac:dyDescent="0.3">
      <c r="B24"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105F-29BF-4EA6-BC5D-0BB5D4EF818D}">
  <dimension ref="A2:P43"/>
  <sheetViews>
    <sheetView workbookViewId="0">
      <selection activeCell="G2" sqref="G2"/>
    </sheetView>
  </sheetViews>
  <sheetFormatPr baseColWidth="10" defaultRowHeight="14.4" x14ac:dyDescent="0.3"/>
  <cols>
    <col min="1" max="2" width="37" bestFit="1" customWidth="1"/>
  </cols>
  <sheetData>
    <row r="2" spans="1:7" x14ac:dyDescent="0.3">
      <c r="G2" t="s">
        <v>257</v>
      </c>
    </row>
    <row r="6" spans="1:7" x14ac:dyDescent="0.3">
      <c r="A6" s="284" t="s">
        <v>170</v>
      </c>
      <c r="B6" s="285"/>
      <c r="C6" s="47" t="s">
        <v>171</v>
      </c>
      <c r="D6" s="282" t="s">
        <v>172</v>
      </c>
    </row>
    <row r="7" spans="1:7" x14ac:dyDescent="0.3">
      <c r="A7" s="39" t="s">
        <v>173</v>
      </c>
      <c r="B7" s="44" t="s">
        <v>174</v>
      </c>
      <c r="C7" s="48" t="s">
        <v>175</v>
      </c>
      <c r="D7" s="283"/>
    </row>
    <row r="8" spans="1:7" x14ac:dyDescent="0.3">
      <c r="A8" s="40" t="s">
        <v>177</v>
      </c>
      <c r="B8" s="45" t="s">
        <v>177</v>
      </c>
      <c r="C8" s="49">
        <v>19696</v>
      </c>
      <c r="D8" s="51">
        <f>C8/$C$32</f>
        <v>2.6297027164871787E-2</v>
      </c>
    </row>
    <row r="9" spans="1:7" x14ac:dyDescent="0.3">
      <c r="A9" s="41" t="s">
        <v>177</v>
      </c>
      <c r="B9" s="46" t="s">
        <v>178</v>
      </c>
      <c r="C9" s="50">
        <v>503</v>
      </c>
      <c r="D9" s="52">
        <f t="shared" ref="D9:D32" si="0">C9/$C$32</f>
        <v>6.7157822217356355E-4</v>
      </c>
    </row>
    <row r="10" spans="1:7" x14ac:dyDescent="0.3">
      <c r="A10" s="41" t="s">
        <v>177</v>
      </c>
      <c r="B10" s="46" t="s">
        <v>179</v>
      </c>
      <c r="C10" s="50">
        <v>176</v>
      </c>
      <c r="D10" s="52">
        <f t="shared" si="0"/>
        <v>2.3498562048220118E-4</v>
      </c>
    </row>
    <row r="11" spans="1:7" x14ac:dyDescent="0.3">
      <c r="A11" s="41" t="s">
        <v>177</v>
      </c>
      <c r="B11" s="46" t="s">
        <v>180</v>
      </c>
      <c r="C11" s="50">
        <v>1374</v>
      </c>
      <c r="D11" s="52">
        <f t="shared" si="0"/>
        <v>1.8344900144462752E-3</v>
      </c>
    </row>
    <row r="12" spans="1:7" x14ac:dyDescent="0.3">
      <c r="A12" s="62" t="s">
        <v>177</v>
      </c>
      <c r="B12" s="63" t="s">
        <v>181</v>
      </c>
      <c r="C12" s="64">
        <v>11055</v>
      </c>
      <c r="D12" s="65">
        <f t="shared" si="0"/>
        <v>1.4760034286538262E-2</v>
      </c>
    </row>
    <row r="13" spans="1:7" x14ac:dyDescent="0.3">
      <c r="A13" s="61" t="s">
        <v>178</v>
      </c>
      <c r="B13" s="45" t="s">
        <v>177</v>
      </c>
      <c r="C13" s="49">
        <v>5216</v>
      </c>
      <c r="D13" s="51">
        <f t="shared" si="0"/>
        <v>6.9641192979270532E-3</v>
      </c>
    </row>
    <row r="14" spans="1:7" x14ac:dyDescent="0.3">
      <c r="A14" s="42" t="s">
        <v>178</v>
      </c>
      <c r="B14" s="46" t="s">
        <v>178</v>
      </c>
      <c r="C14" s="50">
        <v>41436</v>
      </c>
      <c r="D14" s="52">
        <f t="shared" si="0"/>
        <v>5.5323091876707316E-2</v>
      </c>
    </row>
    <row r="15" spans="1:7" x14ac:dyDescent="0.3">
      <c r="A15" s="42" t="s">
        <v>178</v>
      </c>
      <c r="B15" s="46" t="s">
        <v>179</v>
      </c>
      <c r="C15" s="50">
        <v>3723</v>
      </c>
      <c r="D15" s="52">
        <f t="shared" si="0"/>
        <v>4.9707469605411074E-3</v>
      </c>
    </row>
    <row r="16" spans="1:7" x14ac:dyDescent="0.3">
      <c r="A16" s="42" t="s">
        <v>178</v>
      </c>
      <c r="B16" s="46" t="s">
        <v>180</v>
      </c>
      <c r="C16" s="50">
        <v>7990</v>
      </c>
      <c r="D16" s="52">
        <f t="shared" si="0"/>
        <v>1.0667813111663565E-2</v>
      </c>
    </row>
    <row r="17" spans="1:4" x14ac:dyDescent="0.3">
      <c r="A17" s="43" t="s">
        <v>178</v>
      </c>
      <c r="B17" s="63" t="s">
        <v>181</v>
      </c>
      <c r="C17" s="64">
        <v>44112</v>
      </c>
      <c r="D17" s="65">
        <f t="shared" si="0"/>
        <v>5.889594142449351E-2</v>
      </c>
    </row>
    <row r="18" spans="1:4" x14ac:dyDescent="0.3">
      <c r="A18" s="61" t="s">
        <v>179</v>
      </c>
      <c r="B18" s="45" t="s">
        <v>177</v>
      </c>
      <c r="C18" s="49">
        <v>373</v>
      </c>
      <c r="D18" s="51">
        <f t="shared" si="0"/>
        <v>4.9800929795375585E-4</v>
      </c>
    </row>
    <row r="19" spans="1:4" x14ac:dyDescent="0.3">
      <c r="A19" s="42" t="s">
        <v>179</v>
      </c>
      <c r="B19" s="46" t="s">
        <v>178</v>
      </c>
      <c r="C19" s="50">
        <v>5790</v>
      </c>
      <c r="D19" s="52">
        <f t="shared" si="0"/>
        <v>7.7304928556360501E-3</v>
      </c>
    </row>
    <row r="20" spans="1:4" x14ac:dyDescent="0.3">
      <c r="A20" s="42" t="s">
        <v>179</v>
      </c>
      <c r="B20" s="46" t="s">
        <v>179</v>
      </c>
      <c r="C20" s="50">
        <v>8058</v>
      </c>
      <c r="D20" s="52">
        <f t="shared" si="0"/>
        <v>1.0758603010486234E-2</v>
      </c>
    </row>
    <row r="21" spans="1:4" x14ac:dyDescent="0.3">
      <c r="A21" s="42" t="s">
        <v>179</v>
      </c>
      <c r="B21" s="46" t="s">
        <v>180</v>
      </c>
      <c r="C21" s="50">
        <v>1927</v>
      </c>
      <c r="D21" s="52">
        <f t="shared" si="0"/>
        <v>2.5728255151659185E-3</v>
      </c>
    </row>
    <row r="22" spans="1:4" x14ac:dyDescent="0.3">
      <c r="A22" s="43" t="s">
        <v>179</v>
      </c>
      <c r="B22" s="63" t="s">
        <v>181</v>
      </c>
      <c r="C22" s="64">
        <v>19484</v>
      </c>
      <c r="D22" s="65">
        <f t="shared" si="0"/>
        <v>2.6013976303836409E-2</v>
      </c>
    </row>
    <row r="23" spans="1:4" x14ac:dyDescent="0.3">
      <c r="A23" s="61" t="s">
        <v>180</v>
      </c>
      <c r="B23" s="45" t="s">
        <v>177</v>
      </c>
      <c r="C23" s="49">
        <v>2709</v>
      </c>
      <c r="D23" s="51">
        <f t="shared" si="0"/>
        <v>3.6169093516266078E-3</v>
      </c>
    </row>
    <row r="24" spans="1:4" x14ac:dyDescent="0.3">
      <c r="A24" s="42" t="s">
        <v>180</v>
      </c>
      <c r="B24" s="46" t="s">
        <v>178</v>
      </c>
      <c r="C24" s="50">
        <v>21870</v>
      </c>
      <c r="D24" s="52">
        <f t="shared" si="0"/>
        <v>2.9199633636055339E-2</v>
      </c>
    </row>
    <row r="25" spans="1:4" x14ac:dyDescent="0.3">
      <c r="A25" s="42" t="s">
        <v>180</v>
      </c>
      <c r="B25" s="46" t="s">
        <v>179</v>
      </c>
      <c r="C25" s="50">
        <v>7139</v>
      </c>
      <c r="D25" s="52">
        <f t="shared" si="0"/>
        <v>9.5316042308092857E-3</v>
      </c>
    </row>
    <row r="26" spans="1:4" x14ac:dyDescent="0.3">
      <c r="A26" s="42" t="s">
        <v>180</v>
      </c>
      <c r="B26" s="46" t="s">
        <v>180</v>
      </c>
      <c r="C26" s="50">
        <v>83848</v>
      </c>
      <c r="D26" s="52">
        <f t="shared" si="0"/>
        <v>0.11194928583063411</v>
      </c>
    </row>
    <row r="27" spans="1:4" x14ac:dyDescent="0.3">
      <c r="A27" s="43" t="s">
        <v>180</v>
      </c>
      <c r="B27" s="63" t="s">
        <v>181</v>
      </c>
      <c r="C27" s="64">
        <v>187290</v>
      </c>
      <c r="D27" s="65">
        <f t="shared" si="0"/>
        <v>0.25005941397790599</v>
      </c>
    </row>
    <row r="28" spans="1:4" x14ac:dyDescent="0.3">
      <c r="A28" s="61" t="s">
        <v>182</v>
      </c>
      <c r="B28" s="45" t="s">
        <v>177</v>
      </c>
      <c r="C28" s="49">
        <v>4080</v>
      </c>
      <c r="D28" s="51">
        <f t="shared" si="0"/>
        <v>5.4473939293601184E-3</v>
      </c>
    </row>
    <row r="29" spans="1:4" x14ac:dyDescent="0.3">
      <c r="A29" s="42" t="s">
        <v>182</v>
      </c>
      <c r="B29" s="46" t="s">
        <v>178</v>
      </c>
      <c r="C29" s="50">
        <v>31917</v>
      </c>
      <c r="D29" s="52">
        <f t="shared" si="0"/>
        <v>4.261384118710463E-2</v>
      </c>
    </row>
    <row r="30" spans="1:4" x14ac:dyDescent="0.3">
      <c r="A30" s="42" t="s">
        <v>182</v>
      </c>
      <c r="B30" s="46" t="s">
        <v>179</v>
      </c>
      <c r="C30" s="50">
        <v>30447</v>
      </c>
      <c r="D30" s="52">
        <f t="shared" si="0"/>
        <v>4.0651177197849879E-2</v>
      </c>
    </row>
    <row r="31" spans="1:4" x14ac:dyDescent="0.3">
      <c r="A31" s="53" t="s">
        <v>182</v>
      </c>
      <c r="B31" s="54" t="s">
        <v>180</v>
      </c>
      <c r="C31" s="55">
        <v>208769</v>
      </c>
      <c r="D31" s="56">
        <f t="shared" si="0"/>
        <v>0.27873700569573101</v>
      </c>
    </row>
    <row r="32" spans="1:4" x14ac:dyDescent="0.3">
      <c r="A32" s="57" t="s">
        <v>183</v>
      </c>
      <c r="B32" s="58"/>
      <c r="C32" s="59">
        <f>SUM(C8:C31)</f>
        <v>748982</v>
      </c>
      <c r="D32" s="60">
        <f t="shared" si="0"/>
        <v>1</v>
      </c>
    </row>
    <row r="39" spans="7:16" x14ac:dyDescent="0.3">
      <c r="G39" t="s">
        <v>184</v>
      </c>
    </row>
    <row r="40" spans="7:16" x14ac:dyDescent="0.3">
      <c r="G40" t="s">
        <v>186</v>
      </c>
    </row>
    <row r="41" spans="7:16" x14ac:dyDescent="0.3">
      <c r="G41" s="286" t="s">
        <v>185</v>
      </c>
      <c r="H41" s="286"/>
      <c r="I41" s="286"/>
      <c r="J41" s="286"/>
      <c r="K41" s="286"/>
      <c r="L41" s="286"/>
      <c r="M41" s="286"/>
      <c r="N41" s="286"/>
      <c r="O41" s="286"/>
      <c r="P41" s="286"/>
    </row>
    <row r="42" spans="7:16" x14ac:dyDescent="0.3">
      <c r="G42" s="286"/>
      <c r="H42" s="286"/>
      <c r="I42" s="286"/>
      <c r="J42" s="286"/>
      <c r="K42" s="286"/>
      <c r="L42" s="286"/>
      <c r="M42" s="286"/>
      <c r="N42" s="286"/>
      <c r="O42" s="286"/>
      <c r="P42" s="286"/>
    </row>
    <row r="43" spans="7:16" x14ac:dyDescent="0.3">
      <c r="G43" s="286"/>
      <c r="H43" s="286"/>
      <c r="I43" s="286"/>
      <c r="J43" s="286"/>
      <c r="K43" s="286"/>
      <c r="L43" s="286"/>
      <c r="M43" s="286"/>
      <c r="N43" s="286"/>
      <c r="O43" s="286"/>
      <c r="P43" s="286"/>
    </row>
  </sheetData>
  <mergeCells count="3">
    <mergeCell ref="D6:D7"/>
    <mergeCell ref="A6:B6"/>
    <mergeCell ref="G41:P4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1975-0A44-476D-8D6D-BC3A49E48CE2}">
  <dimension ref="B1:V50"/>
  <sheetViews>
    <sheetView topLeftCell="H3" zoomScaleNormal="100" workbookViewId="0">
      <selection activeCell="N3" sqref="N3"/>
    </sheetView>
  </sheetViews>
  <sheetFormatPr baseColWidth="10" defaultRowHeight="14.4" x14ac:dyDescent="0.3"/>
  <cols>
    <col min="2" max="2" width="35.109375" customWidth="1"/>
    <col min="3" max="10" width="9.109375" customWidth="1"/>
    <col min="11" max="11" width="8.5546875" customWidth="1"/>
    <col min="13" max="13" width="9.33203125" customWidth="1"/>
    <col min="14" max="14" width="38.5546875" bestFit="1" customWidth="1"/>
    <col min="15" max="16" width="10.5546875" customWidth="1"/>
    <col min="17" max="17" width="8.5546875" bestFit="1" customWidth="1"/>
    <col min="18" max="18" width="8.88671875" bestFit="1" customWidth="1"/>
    <col min="19" max="19" width="8.5546875" bestFit="1" customWidth="1"/>
    <col min="20" max="20" width="8.88671875" bestFit="1" customWidth="1"/>
  </cols>
  <sheetData>
    <row r="1" spans="2:14" x14ac:dyDescent="0.3">
      <c r="N1" t="s">
        <v>201</v>
      </c>
    </row>
    <row r="2" spans="2:14" x14ac:dyDescent="0.3">
      <c r="N2" t="s">
        <v>202</v>
      </c>
    </row>
    <row r="4" spans="2:14" x14ac:dyDescent="0.3">
      <c r="B4" t="s">
        <v>196</v>
      </c>
      <c r="C4" t="s">
        <v>197</v>
      </c>
      <c r="D4" s="71" t="s">
        <v>198</v>
      </c>
      <c r="E4" s="70" t="s">
        <v>192</v>
      </c>
    </row>
    <row r="5" spans="2:14" x14ac:dyDescent="0.3">
      <c r="B5" t="s">
        <v>191</v>
      </c>
      <c r="C5" s="68">
        <v>0.28253576187631019</v>
      </c>
      <c r="D5" s="68">
        <v>0.27644379433859118</v>
      </c>
      <c r="E5" s="38">
        <v>0.55897955621490136</v>
      </c>
    </row>
    <row r="6" spans="2:14" x14ac:dyDescent="0.3">
      <c r="B6" t="s">
        <v>177</v>
      </c>
      <c r="C6" s="68">
        <v>0.19296002993078507</v>
      </c>
      <c r="D6" s="68">
        <v>0.19979270820631631</v>
      </c>
      <c r="E6" s="38">
        <v>0.39275273813710138</v>
      </c>
    </row>
    <row r="7" spans="2:14" x14ac:dyDescent="0.3">
      <c r="B7" t="s">
        <v>189</v>
      </c>
      <c r="C7" s="68">
        <v>0.29591394459986603</v>
      </c>
      <c r="D7" s="68">
        <v>0.29782780526362013</v>
      </c>
      <c r="E7" s="38">
        <v>0.59374174986348616</v>
      </c>
    </row>
    <row r="8" spans="2:14" x14ac:dyDescent="0.3">
      <c r="B8" t="s">
        <v>193</v>
      </c>
      <c r="C8" s="68">
        <v>0.41867670508447208</v>
      </c>
      <c r="D8" s="68">
        <v>0.38692748091603052</v>
      </c>
      <c r="E8" s="38">
        <v>0.80560418600050254</v>
      </c>
    </row>
    <row r="9" spans="2:14" x14ac:dyDescent="0.3">
      <c r="B9" t="s">
        <v>194</v>
      </c>
      <c r="C9" s="68">
        <v>0.36205035734498597</v>
      </c>
      <c r="D9" s="68">
        <v>0.3615711757402858</v>
      </c>
      <c r="E9" s="38">
        <v>0.72362153308527177</v>
      </c>
    </row>
    <row r="20" spans="2:14" x14ac:dyDescent="0.3">
      <c r="N20" t="s">
        <v>203</v>
      </c>
    </row>
    <row r="30" spans="2:14" ht="29.25" customHeight="1" x14ac:dyDescent="0.3">
      <c r="C30" s="288" t="s">
        <v>175</v>
      </c>
      <c r="D30" s="288"/>
      <c r="E30" s="288" t="s">
        <v>177</v>
      </c>
      <c r="F30" s="288"/>
      <c r="G30" s="287" t="s">
        <v>190</v>
      </c>
      <c r="H30" s="287"/>
      <c r="I30" s="287" t="s">
        <v>199</v>
      </c>
      <c r="J30" s="287"/>
      <c r="K30" s="287" t="s">
        <v>200</v>
      </c>
      <c r="L30" s="287"/>
    </row>
    <row r="31" spans="2:14" x14ac:dyDescent="0.3">
      <c r="C31" t="s">
        <v>176</v>
      </c>
      <c r="D31" t="s">
        <v>187</v>
      </c>
      <c r="E31" t="s">
        <v>176</v>
      </c>
      <c r="F31" t="s">
        <v>187</v>
      </c>
      <c r="G31" t="s">
        <v>176</v>
      </c>
      <c r="H31" t="s">
        <v>187</v>
      </c>
      <c r="I31" t="s">
        <v>176</v>
      </c>
      <c r="J31" t="s">
        <v>187</v>
      </c>
      <c r="K31" t="s">
        <v>176</v>
      </c>
      <c r="L31" t="s">
        <v>187</v>
      </c>
    </row>
    <row r="32" spans="2:14" x14ac:dyDescent="0.3">
      <c r="B32" t="s">
        <v>197</v>
      </c>
      <c r="C32" s="38">
        <v>0.3251798988703391</v>
      </c>
      <c r="D32" s="38">
        <v>0.25233584220088245</v>
      </c>
      <c r="E32" s="38">
        <v>0.24884052800570816</v>
      </c>
      <c r="F32" s="38">
        <v>0.18112437660571257</v>
      </c>
      <c r="G32" s="38">
        <v>0.31042974669841955</v>
      </c>
      <c r="H32" s="38">
        <v>0.28760609627656281</v>
      </c>
      <c r="I32" s="38">
        <v>0.42259465863652068</v>
      </c>
      <c r="J32" s="38">
        <v>0.41596667349586836</v>
      </c>
      <c r="K32" s="38">
        <v>0.38708807798481709</v>
      </c>
      <c r="L32" s="38">
        <v>0.34091708939103421</v>
      </c>
    </row>
    <row r="33" spans="2:22" x14ac:dyDescent="0.3">
      <c r="B33" t="s">
        <v>198</v>
      </c>
      <c r="C33" s="38">
        <v>0.30969183658065835</v>
      </c>
      <c r="D33" s="38">
        <v>0.2550514598502166</v>
      </c>
      <c r="E33" s="69">
        <v>0.22085646312450435</v>
      </c>
      <c r="F33" s="69">
        <v>0.19596541786743515</v>
      </c>
      <c r="G33" s="38">
        <v>0.30257038978608269</v>
      </c>
      <c r="H33" s="38">
        <v>0.29531613827691205</v>
      </c>
      <c r="I33" s="38">
        <v>0.39183222958057395</v>
      </c>
      <c r="J33" s="38">
        <v>0.38356358819076458</v>
      </c>
      <c r="K33" s="38">
        <v>0.37961139002797684</v>
      </c>
      <c r="L33" s="38">
        <v>0.3479183948117941</v>
      </c>
    </row>
    <row r="34" spans="2:22" x14ac:dyDescent="0.3">
      <c r="B34" t="s">
        <v>192</v>
      </c>
      <c r="C34" s="38">
        <v>0.6348717354509974</v>
      </c>
      <c r="D34" s="38">
        <v>0.50738730205109905</v>
      </c>
      <c r="E34" s="38">
        <v>0.46969699113021252</v>
      </c>
      <c r="F34" s="38">
        <v>0.37708979447314772</v>
      </c>
      <c r="G34" s="38">
        <v>0.61300013648450224</v>
      </c>
      <c r="H34" s="38">
        <v>0.58292223455347481</v>
      </c>
      <c r="I34" s="38">
        <v>0.81442688821709464</v>
      </c>
      <c r="J34" s="38">
        <v>0.79953026168663288</v>
      </c>
      <c r="K34" s="38">
        <v>0.76669946801279387</v>
      </c>
      <c r="L34" s="38">
        <v>0.68883548420282836</v>
      </c>
    </row>
    <row r="35" spans="2:22" x14ac:dyDescent="0.3">
      <c r="D35" s="38"/>
      <c r="F35" s="38"/>
      <c r="H35" s="38"/>
      <c r="J35" s="38"/>
      <c r="L35" s="38"/>
    </row>
    <row r="40" spans="2:22" x14ac:dyDescent="0.3">
      <c r="N40" s="286" t="s">
        <v>204</v>
      </c>
      <c r="O40" s="286"/>
      <c r="P40" s="286"/>
      <c r="Q40" s="286"/>
      <c r="R40" s="286"/>
      <c r="S40" s="286"/>
      <c r="T40" s="286"/>
      <c r="U40" s="286"/>
      <c r="V40" s="286"/>
    </row>
    <row r="41" spans="2:22" x14ac:dyDescent="0.3">
      <c r="N41" s="286"/>
      <c r="O41" s="286"/>
      <c r="P41" s="286"/>
      <c r="Q41" s="286"/>
      <c r="R41" s="286"/>
      <c r="S41" s="286"/>
      <c r="T41" s="286"/>
      <c r="U41" s="286"/>
      <c r="V41" s="286"/>
    </row>
    <row r="42" spans="2:22" x14ac:dyDescent="0.3">
      <c r="N42" s="286"/>
      <c r="O42" s="286"/>
      <c r="P42" s="286"/>
      <c r="Q42" s="286"/>
      <c r="R42" s="286"/>
      <c r="S42" s="286"/>
      <c r="T42" s="286"/>
      <c r="U42" s="286"/>
      <c r="V42" s="286"/>
    </row>
    <row r="43" spans="2:22" ht="15" customHeight="1" x14ac:dyDescent="0.3">
      <c r="N43" s="286" t="s">
        <v>205</v>
      </c>
      <c r="O43" s="286"/>
      <c r="P43" s="286"/>
      <c r="Q43" s="286"/>
      <c r="R43" s="286"/>
      <c r="S43" s="286"/>
      <c r="T43" s="286"/>
      <c r="U43" s="286"/>
      <c r="V43" s="286"/>
    </row>
    <row r="44" spans="2:22" x14ac:dyDescent="0.3">
      <c r="N44" s="286"/>
      <c r="O44" s="286"/>
      <c r="P44" s="286"/>
      <c r="Q44" s="286"/>
      <c r="R44" s="286"/>
      <c r="S44" s="286"/>
      <c r="T44" s="286"/>
      <c r="U44" s="286"/>
      <c r="V44" s="286"/>
    </row>
    <row r="45" spans="2:22" x14ac:dyDescent="0.3">
      <c r="N45" s="286"/>
      <c r="O45" s="286"/>
      <c r="P45" s="286"/>
      <c r="Q45" s="286"/>
      <c r="R45" s="286"/>
      <c r="S45" s="286"/>
      <c r="T45" s="286"/>
      <c r="U45" s="286"/>
      <c r="V45" s="286"/>
    </row>
    <row r="46" spans="2:22" x14ac:dyDescent="0.3">
      <c r="N46" s="286"/>
      <c r="O46" s="286"/>
      <c r="P46" s="286"/>
      <c r="Q46" s="286"/>
      <c r="R46" s="286"/>
      <c r="S46" s="286"/>
      <c r="T46" s="286"/>
      <c r="U46" s="286"/>
      <c r="V46" s="286"/>
    </row>
    <row r="47" spans="2:22" x14ac:dyDescent="0.3">
      <c r="N47" s="286"/>
      <c r="O47" s="286"/>
      <c r="P47" s="286"/>
      <c r="Q47" s="286"/>
      <c r="R47" s="286"/>
      <c r="S47" s="286"/>
      <c r="T47" s="286"/>
      <c r="U47" s="286"/>
      <c r="V47" s="286"/>
    </row>
    <row r="48" spans="2:22" x14ac:dyDescent="0.3">
      <c r="N48" t="s">
        <v>184</v>
      </c>
      <c r="O48" s="12"/>
      <c r="P48" s="12"/>
      <c r="Q48" s="12"/>
      <c r="R48" s="12"/>
      <c r="S48" s="12"/>
      <c r="T48" s="12"/>
      <c r="U48" s="12"/>
      <c r="V48" s="12"/>
    </row>
    <row r="49" spans="14:14" x14ac:dyDescent="0.3">
      <c r="N49" t="s">
        <v>186</v>
      </c>
    </row>
    <row r="50" spans="14:14" x14ac:dyDescent="0.3">
      <c r="N50" t="s">
        <v>258</v>
      </c>
    </row>
  </sheetData>
  <mergeCells count="7">
    <mergeCell ref="K30:L30"/>
    <mergeCell ref="N40:V42"/>
    <mergeCell ref="N43:V47"/>
    <mergeCell ref="C30:D30"/>
    <mergeCell ref="E30:F30"/>
    <mergeCell ref="G30:H30"/>
    <mergeCell ref="I30:J30"/>
  </mergeCells>
  <pageMargins left="0.70866141732283472" right="0.70866141732283472" top="0.74803149606299213" bottom="0.74803149606299213" header="0.31496062992125984" footer="0.31496062992125984"/>
  <pageSetup paperSize="9" scale="44" fitToHeight="2" orientation="landscape" r:id="rId1"/>
  <headerFooter>
    <oddFooter>&amp;L_x000D_&amp;1#&amp;"Calibri"&amp;10&amp;KFF0000 Interne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13F0-8CFA-43A0-B761-C6D6AB276451}">
  <dimension ref="B1:J16"/>
  <sheetViews>
    <sheetView workbookViewId="0">
      <selection activeCell="B4" sqref="B4:J11"/>
    </sheetView>
  </sheetViews>
  <sheetFormatPr baseColWidth="10" defaultRowHeight="14.4" x14ac:dyDescent="0.3"/>
  <cols>
    <col min="2" max="2" width="28" bestFit="1" customWidth="1"/>
  </cols>
  <sheetData>
    <row r="1" spans="2:10" x14ac:dyDescent="0.3">
      <c r="B1" t="s">
        <v>212</v>
      </c>
    </row>
    <row r="4" spans="2:10" x14ac:dyDescent="0.3">
      <c r="B4" s="67"/>
      <c r="C4" s="289" t="s">
        <v>177</v>
      </c>
      <c r="D4" s="289"/>
      <c r="E4" s="289" t="s">
        <v>195</v>
      </c>
      <c r="F4" s="289"/>
      <c r="G4" s="289" t="s">
        <v>193</v>
      </c>
      <c r="H4" s="289"/>
      <c r="I4" s="289" t="s">
        <v>194</v>
      </c>
      <c r="J4" s="289"/>
    </row>
    <row r="5" spans="2:10" ht="28.8" x14ac:dyDescent="0.3">
      <c r="B5" s="43"/>
      <c r="C5" s="25" t="s">
        <v>206</v>
      </c>
      <c r="D5" s="25" t="s">
        <v>188</v>
      </c>
      <c r="E5" s="25" t="s">
        <v>206</v>
      </c>
      <c r="F5" s="25" t="s">
        <v>188</v>
      </c>
      <c r="G5" s="25" t="s">
        <v>206</v>
      </c>
      <c r="H5" s="25" t="s">
        <v>188</v>
      </c>
      <c r="I5" s="25" t="s">
        <v>206</v>
      </c>
      <c r="J5" s="25" t="s">
        <v>188</v>
      </c>
    </row>
    <row r="6" spans="2:10" x14ac:dyDescent="0.3">
      <c r="B6" s="72" t="s">
        <v>207</v>
      </c>
      <c r="C6" s="143">
        <v>0.16800000000000001</v>
      </c>
      <c r="D6" s="143">
        <v>0.435</v>
      </c>
      <c r="E6" s="143">
        <v>0.48700000000000004</v>
      </c>
      <c r="F6" s="143">
        <v>0.82200000000000006</v>
      </c>
      <c r="G6" s="143">
        <v>0.72099999999999997</v>
      </c>
      <c r="H6" s="143">
        <v>0.86099999999999999</v>
      </c>
      <c r="I6" s="143">
        <v>0.96200000000000008</v>
      </c>
      <c r="J6" s="143">
        <v>0.94799999999999995</v>
      </c>
    </row>
    <row r="7" spans="2:10" x14ac:dyDescent="0.3">
      <c r="B7" s="72" t="s">
        <v>208</v>
      </c>
      <c r="C7" s="143">
        <v>0.24399999999999999</v>
      </c>
      <c r="D7" s="143">
        <v>0.27800000000000002</v>
      </c>
      <c r="E7" s="143">
        <v>0.28600000000000003</v>
      </c>
      <c r="F7" s="143">
        <v>0.107</v>
      </c>
      <c r="G7" s="143">
        <v>0.17499999999999999</v>
      </c>
      <c r="H7" s="143">
        <v>6.6000000000000003E-2</v>
      </c>
      <c r="I7" s="143">
        <v>2.1000000000000001E-2</v>
      </c>
      <c r="J7" s="143">
        <v>2.8999999999999998E-2</v>
      </c>
    </row>
    <row r="8" spans="2:10" x14ac:dyDescent="0.3">
      <c r="B8" s="72" t="s">
        <v>209</v>
      </c>
      <c r="C8" s="143">
        <v>0.22699999999999998</v>
      </c>
      <c r="D8" s="143">
        <v>0.17</v>
      </c>
      <c r="E8" s="143">
        <v>0.13800000000000001</v>
      </c>
      <c r="F8" s="143">
        <v>4.8000000000000001E-2</v>
      </c>
      <c r="G8" s="143">
        <v>6.8000000000000005E-2</v>
      </c>
      <c r="H8" s="143">
        <v>4.4999999999999998E-2</v>
      </c>
      <c r="I8" s="143">
        <v>9.0000000000000011E-3</v>
      </c>
      <c r="J8" s="143">
        <v>1.2E-2</v>
      </c>
    </row>
    <row r="9" spans="2:10" x14ac:dyDescent="0.3">
      <c r="B9" s="72" t="s">
        <v>210</v>
      </c>
      <c r="C9" s="143">
        <v>0.20699999999999999</v>
      </c>
      <c r="D9" s="143">
        <v>9.0999999999999998E-2</v>
      </c>
      <c r="E9" s="143">
        <v>6.9000000000000006E-2</v>
      </c>
      <c r="F9" s="143">
        <v>1.9E-2</v>
      </c>
      <c r="G9" s="143">
        <v>2.8999999999999998E-2</v>
      </c>
      <c r="H9" s="143">
        <v>2.2000000000000002E-2</v>
      </c>
      <c r="I9" s="143">
        <v>5.0000000000000001E-3</v>
      </c>
      <c r="J9" s="143">
        <v>6.9999999999999993E-3</v>
      </c>
    </row>
    <row r="10" spans="2:10" x14ac:dyDescent="0.3">
      <c r="B10" s="73" t="s">
        <v>211</v>
      </c>
      <c r="C10" s="143">
        <v>0.154</v>
      </c>
      <c r="D10" s="143">
        <v>2.6000000000000002E-2</v>
      </c>
      <c r="E10" s="143">
        <v>0.02</v>
      </c>
      <c r="F10" s="143">
        <v>4.0000000000000001E-3</v>
      </c>
      <c r="G10" s="143">
        <v>6.9999999999999993E-3</v>
      </c>
      <c r="H10" s="143">
        <v>6.0000000000000001E-3</v>
      </c>
      <c r="I10" s="143">
        <v>3.0000000000000001E-3</v>
      </c>
      <c r="J10" s="143">
        <v>4.0000000000000001E-3</v>
      </c>
    </row>
    <row r="11" spans="2:10" x14ac:dyDescent="0.3">
      <c r="B11" s="73" t="s">
        <v>183</v>
      </c>
      <c r="C11" s="143">
        <f t="shared" ref="C11:J11" si="0">SUM(C6:C10)</f>
        <v>1</v>
      </c>
      <c r="D11" s="143">
        <f t="shared" si="0"/>
        <v>1</v>
      </c>
      <c r="E11" s="143">
        <f t="shared" si="0"/>
        <v>1.0000000000000002</v>
      </c>
      <c r="F11" s="143">
        <f t="shared" si="0"/>
        <v>1</v>
      </c>
      <c r="G11" s="143">
        <f t="shared" si="0"/>
        <v>1</v>
      </c>
      <c r="H11" s="143">
        <f t="shared" si="0"/>
        <v>1</v>
      </c>
      <c r="I11" s="143">
        <f t="shared" si="0"/>
        <v>1</v>
      </c>
      <c r="J11" s="143">
        <f t="shared" si="0"/>
        <v>1</v>
      </c>
    </row>
    <row r="13" spans="2:10" x14ac:dyDescent="0.3">
      <c r="B13" t="s">
        <v>213</v>
      </c>
    </row>
    <row r="14" spans="2:10" x14ac:dyDescent="0.3">
      <c r="B14" t="s">
        <v>184</v>
      </c>
    </row>
    <row r="15" spans="2:10" x14ac:dyDescent="0.3">
      <c r="B15" t="s">
        <v>186</v>
      </c>
    </row>
    <row r="16" spans="2:10" x14ac:dyDescent="0.3">
      <c r="B16" t="s">
        <v>214</v>
      </c>
    </row>
  </sheetData>
  <mergeCells count="4">
    <mergeCell ref="C4:D4"/>
    <mergeCell ref="E4:F4"/>
    <mergeCell ref="G4:H4"/>
    <mergeCell ref="I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2A4C5-DE5E-46A1-9312-9B33215B0B43}">
  <dimension ref="B1:I22"/>
  <sheetViews>
    <sheetView workbookViewId="0">
      <selection activeCell="B1" sqref="B1"/>
    </sheetView>
  </sheetViews>
  <sheetFormatPr baseColWidth="10" defaultRowHeight="14.4" x14ac:dyDescent="0.3"/>
  <cols>
    <col min="3" max="3" width="30.44140625" bestFit="1" customWidth="1"/>
  </cols>
  <sheetData>
    <row r="1" spans="2:6" x14ac:dyDescent="0.3">
      <c r="B1" t="s">
        <v>224</v>
      </c>
    </row>
    <row r="3" spans="2:6" x14ac:dyDescent="0.3">
      <c r="B3" s="76"/>
      <c r="C3" s="77"/>
      <c r="D3" s="78" t="s">
        <v>175</v>
      </c>
      <c r="E3" s="78" t="s">
        <v>176</v>
      </c>
      <c r="F3" s="78" t="s">
        <v>187</v>
      </c>
    </row>
    <row r="4" spans="2:6" x14ac:dyDescent="0.3">
      <c r="B4" s="290" t="s">
        <v>175</v>
      </c>
      <c r="C4" s="67" t="s">
        <v>215</v>
      </c>
      <c r="D4" s="79">
        <v>0.65</v>
      </c>
      <c r="E4" s="79">
        <v>0.56000000000000005</v>
      </c>
      <c r="F4" s="79">
        <v>0.7</v>
      </c>
    </row>
    <row r="5" spans="2:6" x14ac:dyDescent="0.3">
      <c r="B5" s="291"/>
      <c r="C5" s="80" t="s">
        <v>216</v>
      </c>
      <c r="D5" s="81">
        <v>11.48</v>
      </c>
      <c r="E5" s="81">
        <v>9.49</v>
      </c>
      <c r="F5" s="81">
        <v>12.57</v>
      </c>
    </row>
    <row r="6" spans="2:6" x14ac:dyDescent="0.3">
      <c r="B6" s="292"/>
      <c r="C6" s="80" t="s">
        <v>217</v>
      </c>
      <c r="D6" s="81">
        <v>11.02</v>
      </c>
      <c r="E6" s="81">
        <v>9.08</v>
      </c>
      <c r="F6" s="81">
        <v>11.82</v>
      </c>
    </row>
    <row r="7" spans="2:6" x14ac:dyDescent="0.3">
      <c r="B7" s="290" t="s">
        <v>177</v>
      </c>
      <c r="C7" s="80" t="s">
        <v>215</v>
      </c>
      <c r="D7" s="81">
        <v>5.61</v>
      </c>
      <c r="E7" s="81">
        <v>5.19</v>
      </c>
      <c r="F7" s="81">
        <v>5.73</v>
      </c>
    </row>
    <row r="8" spans="2:6" x14ac:dyDescent="0.3">
      <c r="B8" s="291"/>
      <c r="C8" s="80" t="s">
        <v>218</v>
      </c>
      <c r="D8" s="81">
        <v>19.260000000000002</v>
      </c>
      <c r="E8" s="81">
        <v>15.6</v>
      </c>
      <c r="F8" s="81">
        <v>20.010000000000002</v>
      </c>
    </row>
    <row r="9" spans="2:6" x14ac:dyDescent="0.3">
      <c r="B9" s="292"/>
      <c r="C9" s="80" t="s">
        <v>219</v>
      </c>
      <c r="D9" s="81">
        <v>16.48</v>
      </c>
      <c r="E9" s="81">
        <v>13.75</v>
      </c>
      <c r="F9" s="81">
        <v>16.940000000000001</v>
      </c>
    </row>
    <row r="10" spans="2:6" x14ac:dyDescent="0.3">
      <c r="B10" s="290" t="s">
        <v>195</v>
      </c>
      <c r="C10" s="80" t="s">
        <v>215</v>
      </c>
      <c r="D10" s="81">
        <v>1.38</v>
      </c>
      <c r="E10" s="81">
        <v>1.19</v>
      </c>
      <c r="F10" s="81">
        <v>1.49</v>
      </c>
    </row>
    <row r="11" spans="2:6" x14ac:dyDescent="0.3">
      <c r="B11" s="291"/>
      <c r="C11" s="80" t="s">
        <v>220</v>
      </c>
      <c r="D11" s="81">
        <v>10.88</v>
      </c>
      <c r="E11" s="81">
        <v>9.73</v>
      </c>
      <c r="F11" s="81">
        <v>11.5</v>
      </c>
    </row>
    <row r="12" spans="2:6" x14ac:dyDescent="0.3">
      <c r="B12" s="292"/>
      <c r="C12" s="80" t="s">
        <v>221</v>
      </c>
      <c r="D12" s="81">
        <v>9.84</v>
      </c>
      <c r="E12" s="81">
        <v>8.9600000000000009</v>
      </c>
      <c r="F12" s="81">
        <v>10.29</v>
      </c>
    </row>
    <row r="13" spans="2:6" x14ac:dyDescent="0.3">
      <c r="B13" s="290" t="s">
        <v>179</v>
      </c>
      <c r="C13" s="80" t="s">
        <v>215</v>
      </c>
      <c r="D13" s="81">
        <v>1.35</v>
      </c>
      <c r="E13" s="81">
        <v>1.03</v>
      </c>
      <c r="F13" s="81">
        <v>1.57</v>
      </c>
    </row>
    <row r="14" spans="2:6" x14ac:dyDescent="0.3">
      <c r="B14" s="291"/>
      <c r="C14" s="80" t="s">
        <v>222</v>
      </c>
      <c r="D14" s="81">
        <v>7.78</v>
      </c>
      <c r="E14" s="81">
        <v>7.2</v>
      </c>
      <c r="F14" s="81">
        <v>8.19</v>
      </c>
    </row>
    <row r="15" spans="2:6" x14ac:dyDescent="0.3">
      <c r="B15" s="292"/>
      <c r="C15" s="80" t="s">
        <v>223</v>
      </c>
      <c r="D15" s="81">
        <v>7.4</v>
      </c>
      <c r="E15" s="81">
        <v>7.07</v>
      </c>
      <c r="F15" s="81">
        <v>7.6</v>
      </c>
    </row>
    <row r="17" spans="2:9" x14ac:dyDescent="0.3">
      <c r="B17" t="s">
        <v>213</v>
      </c>
    </row>
    <row r="18" spans="2:9" x14ac:dyDescent="0.3">
      <c r="B18" t="s">
        <v>184</v>
      </c>
    </row>
    <row r="19" spans="2:9" x14ac:dyDescent="0.3">
      <c r="B19" t="s">
        <v>186</v>
      </c>
    </row>
    <row r="20" spans="2:9" x14ac:dyDescent="0.3">
      <c r="B20" s="281" t="s">
        <v>225</v>
      </c>
      <c r="C20" s="281"/>
      <c r="D20" s="281"/>
      <c r="E20" s="281"/>
      <c r="F20" s="281"/>
      <c r="G20" s="281"/>
      <c r="H20" s="281"/>
      <c r="I20" s="281"/>
    </row>
    <row r="21" spans="2:9" x14ac:dyDescent="0.3">
      <c r="B21" s="281"/>
      <c r="C21" s="281"/>
      <c r="D21" s="281"/>
      <c r="E21" s="281"/>
      <c r="F21" s="281"/>
      <c r="G21" s="281"/>
      <c r="H21" s="281"/>
      <c r="I21" s="281"/>
    </row>
    <row r="22" spans="2:9" x14ac:dyDescent="0.3">
      <c r="B22" s="281"/>
      <c r="C22" s="281"/>
      <c r="D22" s="281"/>
      <c r="E22" s="281"/>
      <c r="F22" s="281"/>
      <c r="G22" s="281"/>
      <c r="H22" s="281"/>
      <c r="I22" s="281"/>
    </row>
  </sheetData>
  <mergeCells count="5">
    <mergeCell ref="B4:B6"/>
    <mergeCell ref="B7:B9"/>
    <mergeCell ref="B10:B12"/>
    <mergeCell ref="B13:B15"/>
    <mergeCell ref="B20:I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0B950-B64E-418A-8F09-196B9957A2C2}">
  <dimension ref="B3:T98"/>
  <sheetViews>
    <sheetView topLeftCell="G2" workbookViewId="0">
      <selection activeCell="J13" sqref="J13"/>
    </sheetView>
  </sheetViews>
  <sheetFormatPr baseColWidth="10" defaultRowHeight="14.4" x14ac:dyDescent="0.3"/>
  <cols>
    <col min="1" max="1" width="9.33203125" customWidth="1"/>
    <col min="2" max="2" width="6.6640625" bestFit="1" customWidth="1"/>
    <col min="3" max="4" width="9" customWidth="1"/>
    <col min="5" max="5" width="11.5546875" customWidth="1"/>
    <col min="6" max="7" width="9" customWidth="1"/>
    <col min="8" max="8" width="11.33203125" customWidth="1"/>
    <col min="9" max="9" width="7.109375" customWidth="1"/>
  </cols>
  <sheetData>
    <row r="3" spans="2:11" x14ac:dyDescent="0.3">
      <c r="K3" t="s">
        <v>259</v>
      </c>
    </row>
    <row r="4" spans="2:11" x14ac:dyDescent="0.3">
      <c r="C4" s="299" t="s">
        <v>187</v>
      </c>
      <c r="D4" s="300"/>
      <c r="E4" s="301"/>
      <c r="F4" s="302" t="s">
        <v>176</v>
      </c>
      <c r="G4" s="300"/>
      <c r="H4" s="301"/>
    </row>
    <row r="5" spans="2:11" x14ac:dyDescent="0.3">
      <c r="C5" s="293" t="s">
        <v>226</v>
      </c>
      <c r="D5" s="294"/>
      <c r="E5" s="294"/>
      <c r="F5" s="294"/>
      <c r="G5" s="294"/>
      <c r="H5" s="295"/>
    </row>
    <row r="6" spans="2:11" ht="45.75" customHeight="1" x14ac:dyDescent="0.3">
      <c r="B6" s="85" t="s">
        <v>227</v>
      </c>
      <c r="C6" s="84" t="s">
        <v>177</v>
      </c>
      <c r="D6" s="83" t="s">
        <v>195</v>
      </c>
      <c r="E6" s="86" t="s">
        <v>228</v>
      </c>
      <c r="F6" s="83" t="s">
        <v>177</v>
      </c>
      <c r="G6" s="83" t="s">
        <v>195</v>
      </c>
      <c r="H6" s="87" t="s">
        <v>228</v>
      </c>
    </row>
    <row r="7" spans="2:11" x14ac:dyDescent="0.3">
      <c r="B7">
        <v>18</v>
      </c>
      <c r="C7" s="82">
        <v>-1</v>
      </c>
      <c r="D7">
        <v>-8</v>
      </c>
      <c r="E7">
        <v>-264</v>
      </c>
      <c r="F7" s="88">
        <v>0</v>
      </c>
      <c r="G7">
        <v>1</v>
      </c>
      <c r="H7">
        <v>189</v>
      </c>
    </row>
    <row r="8" spans="2:11" x14ac:dyDescent="0.3">
      <c r="B8">
        <v>19</v>
      </c>
      <c r="C8" s="82">
        <v>-1</v>
      </c>
      <c r="D8">
        <v>-8</v>
      </c>
      <c r="E8">
        <v>-418</v>
      </c>
      <c r="F8" s="88">
        <v>0</v>
      </c>
      <c r="G8">
        <v>3</v>
      </c>
      <c r="H8">
        <v>260</v>
      </c>
    </row>
    <row r="9" spans="2:11" x14ac:dyDescent="0.3">
      <c r="B9">
        <v>20</v>
      </c>
      <c r="C9" s="82">
        <v>-3</v>
      </c>
      <c r="D9">
        <v>-13</v>
      </c>
      <c r="E9">
        <v>-491</v>
      </c>
      <c r="F9" s="88">
        <v>0</v>
      </c>
      <c r="G9">
        <v>6</v>
      </c>
      <c r="H9">
        <v>328</v>
      </c>
    </row>
    <row r="10" spans="2:11" x14ac:dyDescent="0.3">
      <c r="B10">
        <v>21</v>
      </c>
      <c r="C10" s="82">
        <v>-2</v>
      </c>
      <c r="D10">
        <v>-18</v>
      </c>
      <c r="E10">
        <v>-604</v>
      </c>
      <c r="F10" s="88">
        <v>0</v>
      </c>
      <c r="G10">
        <v>9</v>
      </c>
      <c r="H10">
        <v>373</v>
      </c>
    </row>
    <row r="11" spans="2:11" x14ac:dyDescent="0.3">
      <c r="B11">
        <v>22</v>
      </c>
      <c r="C11" s="82">
        <v>-2</v>
      </c>
      <c r="D11">
        <v>-27</v>
      </c>
      <c r="E11">
        <v>-711</v>
      </c>
      <c r="F11" s="88">
        <v>1</v>
      </c>
      <c r="G11">
        <v>18</v>
      </c>
      <c r="H11">
        <v>388</v>
      </c>
    </row>
    <row r="12" spans="2:11" x14ac:dyDescent="0.3">
      <c r="B12">
        <v>23</v>
      </c>
      <c r="C12" s="82">
        <v>-4</v>
      </c>
      <c r="D12">
        <v>-30</v>
      </c>
      <c r="E12">
        <v>-779</v>
      </c>
      <c r="F12" s="88">
        <v>0</v>
      </c>
      <c r="G12">
        <v>22</v>
      </c>
      <c r="H12">
        <v>518</v>
      </c>
    </row>
    <row r="13" spans="2:11" x14ac:dyDescent="0.3">
      <c r="B13">
        <v>24</v>
      </c>
      <c r="C13" s="82">
        <v>-3</v>
      </c>
      <c r="D13">
        <v>-56</v>
      </c>
      <c r="E13">
        <v>-960</v>
      </c>
      <c r="F13" s="88">
        <v>0</v>
      </c>
      <c r="G13">
        <v>29</v>
      </c>
      <c r="H13">
        <v>638</v>
      </c>
    </row>
    <row r="14" spans="2:11" x14ac:dyDescent="0.3">
      <c r="B14">
        <v>25</v>
      </c>
      <c r="C14" s="82">
        <v>-10</v>
      </c>
      <c r="D14">
        <v>-86</v>
      </c>
      <c r="E14">
        <v>-1011</v>
      </c>
      <c r="F14" s="88">
        <v>0</v>
      </c>
      <c r="G14">
        <v>40</v>
      </c>
      <c r="H14">
        <v>720</v>
      </c>
    </row>
    <row r="15" spans="2:11" x14ac:dyDescent="0.3">
      <c r="B15">
        <v>26</v>
      </c>
      <c r="C15" s="82">
        <v>-15</v>
      </c>
      <c r="D15">
        <v>-103</v>
      </c>
      <c r="E15">
        <v>-1232</v>
      </c>
      <c r="F15" s="88">
        <v>2</v>
      </c>
      <c r="G15">
        <v>64</v>
      </c>
      <c r="H15">
        <v>872</v>
      </c>
    </row>
    <row r="16" spans="2:11" x14ac:dyDescent="0.3">
      <c r="B16">
        <v>27</v>
      </c>
      <c r="C16" s="82">
        <v>-27</v>
      </c>
      <c r="D16">
        <v>-135</v>
      </c>
      <c r="E16">
        <v>-1439</v>
      </c>
      <c r="F16" s="88">
        <v>6</v>
      </c>
      <c r="G16">
        <v>73</v>
      </c>
      <c r="H16">
        <v>1095</v>
      </c>
    </row>
    <row r="17" spans="2:20" x14ac:dyDescent="0.3">
      <c r="B17">
        <v>28</v>
      </c>
      <c r="C17" s="82">
        <v>-29</v>
      </c>
      <c r="D17">
        <v>-154</v>
      </c>
      <c r="E17">
        <v>-1700</v>
      </c>
      <c r="F17" s="88">
        <v>5</v>
      </c>
      <c r="G17">
        <v>107</v>
      </c>
      <c r="H17">
        <v>1243</v>
      </c>
    </row>
    <row r="18" spans="2:20" x14ac:dyDescent="0.3">
      <c r="B18">
        <v>29</v>
      </c>
      <c r="C18" s="82">
        <v>-35</v>
      </c>
      <c r="D18">
        <v>-199</v>
      </c>
      <c r="E18">
        <v>-1968</v>
      </c>
      <c r="F18" s="88">
        <v>10</v>
      </c>
      <c r="G18">
        <v>131</v>
      </c>
      <c r="H18">
        <v>1554</v>
      </c>
    </row>
    <row r="19" spans="2:20" x14ac:dyDescent="0.3">
      <c r="B19">
        <v>30</v>
      </c>
      <c r="C19" s="82">
        <v>-37</v>
      </c>
      <c r="D19">
        <v>-218</v>
      </c>
      <c r="E19">
        <v>-2189</v>
      </c>
      <c r="F19" s="88">
        <v>13</v>
      </c>
      <c r="G19">
        <v>158</v>
      </c>
      <c r="H19">
        <v>1833</v>
      </c>
    </row>
    <row r="20" spans="2:20" x14ac:dyDescent="0.3">
      <c r="B20">
        <v>31</v>
      </c>
      <c r="C20" s="82">
        <v>-52</v>
      </c>
      <c r="D20">
        <v>-318</v>
      </c>
      <c r="E20">
        <v>-2523</v>
      </c>
      <c r="F20" s="88">
        <v>11</v>
      </c>
      <c r="G20">
        <v>203</v>
      </c>
      <c r="H20">
        <v>2176</v>
      </c>
    </row>
    <row r="21" spans="2:20" x14ac:dyDescent="0.3">
      <c r="B21">
        <v>32</v>
      </c>
      <c r="C21" s="82">
        <v>-44</v>
      </c>
      <c r="D21">
        <v>-350</v>
      </c>
      <c r="E21">
        <v>-2809</v>
      </c>
      <c r="F21" s="88">
        <v>13</v>
      </c>
      <c r="G21">
        <v>258</v>
      </c>
      <c r="H21">
        <v>2447</v>
      </c>
      <c r="K21" t="s">
        <v>234</v>
      </c>
    </row>
    <row r="22" spans="2:20" x14ac:dyDescent="0.3">
      <c r="B22">
        <v>33</v>
      </c>
      <c r="C22" s="82">
        <v>-62</v>
      </c>
      <c r="D22">
        <v>-408</v>
      </c>
      <c r="E22">
        <v>-3166</v>
      </c>
      <c r="F22" s="88">
        <v>20</v>
      </c>
      <c r="G22">
        <v>298</v>
      </c>
      <c r="H22">
        <v>2793</v>
      </c>
      <c r="K22" t="s">
        <v>184</v>
      </c>
    </row>
    <row r="23" spans="2:20" x14ac:dyDescent="0.3">
      <c r="B23">
        <v>34</v>
      </c>
      <c r="C23" s="82">
        <v>-77</v>
      </c>
      <c r="D23">
        <v>-459</v>
      </c>
      <c r="E23">
        <v>-3413</v>
      </c>
      <c r="F23" s="88">
        <v>28</v>
      </c>
      <c r="G23">
        <v>329</v>
      </c>
      <c r="H23">
        <v>3224</v>
      </c>
      <c r="K23" t="s">
        <v>186</v>
      </c>
    </row>
    <row r="24" spans="2:20" x14ac:dyDescent="0.3">
      <c r="B24">
        <v>35</v>
      </c>
      <c r="C24" s="82">
        <v>-109</v>
      </c>
      <c r="D24">
        <v>-606</v>
      </c>
      <c r="E24">
        <v>-3645</v>
      </c>
      <c r="F24" s="88">
        <v>28</v>
      </c>
      <c r="G24">
        <v>397</v>
      </c>
      <c r="H24">
        <v>3532</v>
      </c>
      <c r="K24" s="281" t="s">
        <v>235</v>
      </c>
      <c r="L24" s="281"/>
      <c r="M24" s="281"/>
      <c r="N24" s="281"/>
      <c r="O24" s="281"/>
      <c r="P24" s="281"/>
      <c r="Q24" s="281"/>
      <c r="R24" s="281"/>
      <c r="S24" s="281"/>
      <c r="T24" s="281"/>
    </row>
    <row r="25" spans="2:20" x14ac:dyDescent="0.3">
      <c r="B25">
        <v>36</v>
      </c>
      <c r="C25" s="82">
        <v>-107</v>
      </c>
      <c r="D25">
        <v>-624</v>
      </c>
      <c r="E25">
        <v>-3808</v>
      </c>
      <c r="F25" s="88">
        <v>23</v>
      </c>
      <c r="G25">
        <v>458</v>
      </c>
      <c r="H25">
        <v>3579</v>
      </c>
      <c r="K25" s="281"/>
      <c r="L25" s="281"/>
      <c r="M25" s="281"/>
      <c r="N25" s="281"/>
      <c r="O25" s="281"/>
      <c r="P25" s="281"/>
      <c r="Q25" s="281"/>
      <c r="R25" s="281"/>
      <c r="S25" s="281"/>
      <c r="T25" s="281"/>
    </row>
    <row r="26" spans="2:20" x14ac:dyDescent="0.3">
      <c r="B26">
        <v>37</v>
      </c>
      <c r="C26" s="82">
        <v>-149</v>
      </c>
      <c r="D26">
        <v>-697</v>
      </c>
      <c r="E26">
        <v>-4118</v>
      </c>
      <c r="F26" s="88">
        <v>42</v>
      </c>
      <c r="G26">
        <v>523</v>
      </c>
      <c r="H26">
        <v>3976</v>
      </c>
      <c r="K26" s="107"/>
      <c r="L26" s="107"/>
      <c r="M26" s="107"/>
      <c r="N26" s="107"/>
      <c r="O26" s="107"/>
      <c r="P26" s="107"/>
      <c r="Q26" s="107"/>
      <c r="R26" s="107"/>
      <c r="S26" s="107"/>
      <c r="T26" s="107"/>
    </row>
    <row r="27" spans="2:20" x14ac:dyDescent="0.3">
      <c r="B27">
        <v>38</v>
      </c>
      <c r="C27" s="82">
        <v>-144</v>
      </c>
      <c r="D27">
        <v>-791</v>
      </c>
      <c r="E27">
        <v>-4428</v>
      </c>
      <c r="F27" s="88">
        <v>59</v>
      </c>
      <c r="G27">
        <v>568</v>
      </c>
      <c r="H27">
        <v>4454</v>
      </c>
    </row>
    <row r="28" spans="2:20" x14ac:dyDescent="0.3">
      <c r="B28">
        <v>39</v>
      </c>
      <c r="C28" s="82">
        <v>-190</v>
      </c>
      <c r="D28">
        <v>-906</v>
      </c>
      <c r="E28">
        <v>-4530</v>
      </c>
      <c r="F28" s="88">
        <v>55</v>
      </c>
      <c r="G28">
        <v>659</v>
      </c>
      <c r="H28">
        <v>4519</v>
      </c>
    </row>
    <row r="29" spans="2:20" x14ac:dyDescent="0.3">
      <c r="B29">
        <v>40</v>
      </c>
      <c r="C29" s="82">
        <v>-183</v>
      </c>
      <c r="D29">
        <v>-932</v>
      </c>
      <c r="E29">
        <v>-4440</v>
      </c>
      <c r="F29" s="88">
        <v>60</v>
      </c>
      <c r="G29">
        <v>700</v>
      </c>
      <c r="H29">
        <v>4563</v>
      </c>
    </row>
    <row r="30" spans="2:20" x14ac:dyDescent="0.3">
      <c r="B30">
        <v>41</v>
      </c>
      <c r="C30" s="82">
        <v>-219</v>
      </c>
      <c r="D30">
        <v>-985</v>
      </c>
      <c r="E30">
        <v>-4501</v>
      </c>
      <c r="F30" s="88">
        <v>64</v>
      </c>
      <c r="G30">
        <v>764</v>
      </c>
      <c r="H30">
        <v>4389</v>
      </c>
    </row>
    <row r="31" spans="2:20" x14ac:dyDescent="0.3">
      <c r="B31">
        <v>42</v>
      </c>
      <c r="C31" s="82">
        <v>-258</v>
      </c>
      <c r="D31">
        <v>-1074</v>
      </c>
      <c r="E31">
        <v>-4590</v>
      </c>
      <c r="F31" s="88">
        <v>82</v>
      </c>
      <c r="G31">
        <v>781</v>
      </c>
      <c r="H31">
        <v>4577</v>
      </c>
    </row>
    <row r="32" spans="2:20" x14ac:dyDescent="0.3">
      <c r="B32">
        <v>43</v>
      </c>
      <c r="C32" s="82">
        <v>-290</v>
      </c>
      <c r="D32">
        <v>-1119</v>
      </c>
      <c r="E32">
        <v>-4430</v>
      </c>
      <c r="F32" s="88">
        <v>69</v>
      </c>
      <c r="G32">
        <v>845</v>
      </c>
      <c r="H32">
        <v>4331</v>
      </c>
    </row>
    <row r="33" spans="2:10" x14ac:dyDescent="0.3">
      <c r="B33">
        <v>44</v>
      </c>
      <c r="C33" s="82">
        <v>-378</v>
      </c>
      <c r="D33">
        <v>-1248</v>
      </c>
      <c r="E33">
        <v>-4670</v>
      </c>
      <c r="F33" s="88">
        <v>106</v>
      </c>
      <c r="G33">
        <v>855</v>
      </c>
      <c r="H33">
        <v>4301</v>
      </c>
    </row>
    <row r="34" spans="2:10" x14ac:dyDescent="0.3">
      <c r="B34">
        <v>45</v>
      </c>
      <c r="C34" s="82">
        <v>-378</v>
      </c>
      <c r="D34">
        <v>-1395</v>
      </c>
      <c r="E34">
        <v>-4981</v>
      </c>
      <c r="F34" s="88">
        <v>104</v>
      </c>
      <c r="G34">
        <v>1013</v>
      </c>
      <c r="H34">
        <v>4636</v>
      </c>
    </row>
    <row r="35" spans="2:10" x14ac:dyDescent="0.3">
      <c r="B35">
        <v>46</v>
      </c>
      <c r="C35" s="82">
        <v>-466</v>
      </c>
      <c r="D35">
        <v>-1522</v>
      </c>
      <c r="E35">
        <v>-5311</v>
      </c>
      <c r="F35" s="88">
        <v>153</v>
      </c>
      <c r="G35">
        <v>1067</v>
      </c>
      <c r="H35">
        <v>4690</v>
      </c>
    </row>
    <row r="36" spans="2:10" x14ac:dyDescent="0.3">
      <c r="B36">
        <v>47</v>
      </c>
      <c r="C36" s="82">
        <v>-511</v>
      </c>
      <c r="D36">
        <v>-1610</v>
      </c>
      <c r="E36">
        <v>-5381</v>
      </c>
      <c r="F36" s="88">
        <v>111</v>
      </c>
      <c r="G36">
        <v>1140</v>
      </c>
      <c r="H36">
        <v>4817</v>
      </c>
    </row>
    <row r="37" spans="2:10" x14ac:dyDescent="0.3">
      <c r="B37">
        <v>48</v>
      </c>
      <c r="C37" s="82">
        <v>-530</v>
      </c>
      <c r="D37">
        <v>-1668</v>
      </c>
      <c r="E37">
        <v>-5260</v>
      </c>
      <c r="F37" s="88">
        <v>132</v>
      </c>
      <c r="G37">
        <v>1148</v>
      </c>
      <c r="H37">
        <v>4764</v>
      </c>
    </row>
    <row r="38" spans="2:10" x14ac:dyDescent="0.3">
      <c r="B38">
        <v>49</v>
      </c>
      <c r="C38" s="82">
        <v>-546</v>
      </c>
      <c r="D38">
        <v>-1600</v>
      </c>
      <c r="E38">
        <v>-4965</v>
      </c>
      <c r="F38" s="88">
        <v>166</v>
      </c>
      <c r="G38">
        <v>1116</v>
      </c>
      <c r="H38">
        <v>4568</v>
      </c>
    </row>
    <row r="39" spans="2:10" x14ac:dyDescent="0.3">
      <c r="B39">
        <v>50</v>
      </c>
      <c r="C39" s="82">
        <v>-535</v>
      </c>
      <c r="D39">
        <v>-1529</v>
      </c>
      <c r="E39">
        <v>-4776</v>
      </c>
      <c r="F39" s="88">
        <v>158</v>
      </c>
      <c r="G39">
        <v>1112</v>
      </c>
      <c r="H39">
        <v>4107</v>
      </c>
    </row>
    <row r="40" spans="2:10" x14ac:dyDescent="0.3">
      <c r="B40">
        <v>51</v>
      </c>
      <c r="C40" s="82">
        <v>-578</v>
      </c>
      <c r="D40">
        <v>-1533</v>
      </c>
      <c r="E40">
        <v>-4579</v>
      </c>
      <c r="F40" s="88">
        <v>165</v>
      </c>
      <c r="G40">
        <v>1078</v>
      </c>
      <c r="H40">
        <v>4083</v>
      </c>
    </row>
    <row r="41" spans="2:10" x14ac:dyDescent="0.3">
      <c r="B41">
        <v>52</v>
      </c>
      <c r="C41" s="82">
        <v>-563</v>
      </c>
      <c r="D41">
        <v>-1622</v>
      </c>
      <c r="E41">
        <v>-4488</v>
      </c>
      <c r="F41" s="88">
        <v>164</v>
      </c>
      <c r="G41">
        <v>1007</v>
      </c>
      <c r="H41">
        <v>3928</v>
      </c>
    </row>
    <row r="42" spans="2:10" x14ac:dyDescent="0.3">
      <c r="B42">
        <v>53</v>
      </c>
      <c r="C42" s="82">
        <v>-605</v>
      </c>
      <c r="D42">
        <v>-1552</v>
      </c>
      <c r="E42">
        <v>-4617</v>
      </c>
      <c r="F42" s="88">
        <v>165</v>
      </c>
      <c r="G42">
        <v>1072</v>
      </c>
      <c r="H42">
        <v>3816</v>
      </c>
    </row>
    <row r="43" spans="2:10" x14ac:dyDescent="0.3">
      <c r="B43">
        <v>54</v>
      </c>
      <c r="C43" s="82">
        <v>-685</v>
      </c>
      <c r="D43">
        <v>-1595</v>
      </c>
      <c r="E43">
        <v>-4537</v>
      </c>
      <c r="F43" s="88">
        <v>176</v>
      </c>
      <c r="G43">
        <v>995</v>
      </c>
      <c r="H43">
        <v>3698</v>
      </c>
    </row>
    <row r="44" spans="2:10" x14ac:dyDescent="0.3">
      <c r="B44">
        <v>55</v>
      </c>
      <c r="C44" s="82">
        <v>-684</v>
      </c>
      <c r="D44">
        <v>-1680</v>
      </c>
      <c r="E44">
        <v>-4451</v>
      </c>
      <c r="F44" s="88">
        <v>194</v>
      </c>
      <c r="G44">
        <v>1027</v>
      </c>
      <c r="H44">
        <v>3690</v>
      </c>
    </row>
    <row r="45" spans="2:10" x14ac:dyDescent="0.3">
      <c r="B45">
        <v>56</v>
      </c>
      <c r="C45" s="82">
        <v>-759</v>
      </c>
      <c r="D45">
        <v>-1800</v>
      </c>
      <c r="E45">
        <v>-4561</v>
      </c>
      <c r="F45" s="88">
        <v>195</v>
      </c>
      <c r="G45">
        <v>1029</v>
      </c>
      <c r="H45">
        <v>3565</v>
      </c>
      <c r="J45" s="66" t="s">
        <v>229</v>
      </c>
    </row>
    <row r="46" spans="2:10" x14ac:dyDescent="0.3">
      <c r="B46">
        <v>57</v>
      </c>
      <c r="C46" s="82">
        <v>-816</v>
      </c>
      <c r="D46">
        <v>-1793</v>
      </c>
      <c r="E46">
        <v>-4523</v>
      </c>
      <c r="F46" s="88">
        <v>196</v>
      </c>
      <c r="G46">
        <v>988</v>
      </c>
      <c r="H46">
        <v>3422</v>
      </c>
      <c r="J46" s="89" t="e">
        <f>#REF!-#REF!</f>
        <v>#REF!</v>
      </c>
    </row>
    <row r="47" spans="2:10" x14ac:dyDescent="0.3">
      <c r="B47">
        <v>58</v>
      </c>
      <c r="C47" s="82">
        <v>-922</v>
      </c>
      <c r="D47">
        <v>-1998</v>
      </c>
      <c r="E47">
        <v>-4408</v>
      </c>
      <c r="F47" s="88">
        <v>205</v>
      </c>
      <c r="G47">
        <v>1087</v>
      </c>
      <c r="H47">
        <v>3383</v>
      </c>
      <c r="J47" s="90" t="e">
        <f>#REF!-#REF!</f>
        <v>#REF!</v>
      </c>
    </row>
    <row r="48" spans="2:10" x14ac:dyDescent="0.3">
      <c r="B48">
        <v>59</v>
      </c>
      <c r="C48" s="82">
        <v>-982</v>
      </c>
      <c r="D48">
        <v>-2113</v>
      </c>
      <c r="E48">
        <v>-4601</v>
      </c>
      <c r="F48" s="88">
        <v>210</v>
      </c>
      <c r="G48">
        <v>1108</v>
      </c>
      <c r="H48">
        <v>3253</v>
      </c>
      <c r="J48" s="90" t="e">
        <f>#REF!-#REF!</f>
        <v>#REF!</v>
      </c>
    </row>
    <row r="49" spans="2:10" x14ac:dyDescent="0.3">
      <c r="B49">
        <v>60</v>
      </c>
      <c r="C49" s="82">
        <v>-1047</v>
      </c>
      <c r="D49">
        <v>-2306</v>
      </c>
      <c r="E49">
        <v>-4724</v>
      </c>
      <c r="F49" s="88">
        <v>205</v>
      </c>
      <c r="G49">
        <v>1200</v>
      </c>
      <c r="H49">
        <v>3342</v>
      </c>
      <c r="J49" s="91" t="e">
        <f>#REF!-#REF!</f>
        <v>#REF!</v>
      </c>
    </row>
    <row r="50" spans="2:10" x14ac:dyDescent="0.3">
      <c r="B50">
        <v>61</v>
      </c>
      <c r="C50" s="82">
        <v>-1083</v>
      </c>
      <c r="D50">
        <v>-2278</v>
      </c>
      <c r="E50">
        <v>-4521</v>
      </c>
      <c r="F50" s="88">
        <v>223</v>
      </c>
      <c r="G50">
        <v>1125</v>
      </c>
      <c r="H50">
        <v>3292</v>
      </c>
      <c r="J50" s="92" t="e">
        <f>#REF!-#REF!</f>
        <v>#REF!</v>
      </c>
    </row>
    <row r="51" spans="2:10" x14ac:dyDescent="0.3">
      <c r="B51">
        <v>62</v>
      </c>
      <c r="C51" s="82">
        <v>-1113</v>
      </c>
      <c r="D51">
        <v>-2370</v>
      </c>
      <c r="E51">
        <v>-4745</v>
      </c>
      <c r="F51" s="88">
        <v>181</v>
      </c>
      <c r="G51">
        <v>1216</v>
      </c>
      <c r="H51">
        <v>3379</v>
      </c>
      <c r="J51" s="93" t="e">
        <f>#REF!-#REF!</f>
        <v>#REF!</v>
      </c>
    </row>
    <row r="52" spans="2:10" x14ac:dyDescent="0.3">
      <c r="B52">
        <v>63</v>
      </c>
      <c r="C52" s="82">
        <v>-1070</v>
      </c>
      <c r="D52">
        <v>-2354</v>
      </c>
      <c r="E52">
        <v>-4681</v>
      </c>
      <c r="F52" s="88">
        <v>231</v>
      </c>
      <c r="G52">
        <v>1109</v>
      </c>
      <c r="H52">
        <v>3180</v>
      </c>
      <c r="J52" s="93" t="e">
        <f>#REF!-#REF!</f>
        <v>#REF!</v>
      </c>
    </row>
    <row r="53" spans="2:10" x14ac:dyDescent="0.3">
      <c r="B53">
        <v>64</v>
      </c>
      <c r="C53" s="82">
        <v>-1117</v>
      </c>
      <c r="D53">
        <v>-2251</v>
      </c>
      <c r="E53">
        <v>-4333</v>
      </c>
      <c r="F53" s="88">
        <v>225</v>
      </c>
      <c r="G53">
        <v>1100</v>
      </c>
      <c r="H53">
        <v>2992</v>
      </c>
      <c r="J53" s="94" t="e">
        <f>#REF!-#REF!</f>
        <v>#REF!</v>
      </c>
    </row>
    <row r="54" spans="2:10" x14ac:dyDescent="0.3">
      <c r="B54">
        <v>65</v>
      </c>
      <c r="C54" s="82">
        <v>-1089</v>
      </c>
      <c r="D54">
        <v>-2189</v>
      </c>
      <c r="E54">
        <v>-3958</v>
      </c>
      <c r="F54" s="88">
        <v>195</v>
      </c>
      <c r="G54">
        <v>992</v>
      </c>
      <c r="H54">
        <v>2780</v>
      </c>
    </row>
    <row r="55" spans="2:10" x14ac:dyDescent="0.3">
      <c r="B55">
        <v>66</v>
      </c>
      <c r="C55" s="82">
        <v>-1087</v>
      </c>
      <c r="D55">
        <v>-2046</v>
      </c>
      <c r="E55">
        <v>-3670</v>
      </c>
      <c r="F55" s="88">
        <v>177</v>
      </c>
      <c r="G55">
        <v>934</v>
      </c>
      <c r="H55">
        <v>2607</v>
      </c>
    </row>
    <row r="56" spans="2:10" x14ac:dyDescent="0.3">
      <c r="B56">
        <v>67</v>
      </c>
      <c r="C56" s="82">
        <v>-1026</v>
      </c>
      <c r="D56">
        <v>-2019</v>
      </c>
      <c r="E56">
        <v>-3575</v>
      </c>
      <c r="F56" s="88">
        <v>178</v>
      </c>
      <c r="G56">
        <v>912</v>
      </c>
      <c r="H56">
        <v>2405</v>
      </c>
    </row>
    <row r="57" spans="2:10" x14ac:dyDescent="0.3">
      <c r="B57">
        <v>68</v>
      </c>
      <c r="C57" s="82">
        <v>-951</v>
      </c>
      <c r="D57">
        <v>-1846</v>
      </c>
      <c r="E57">
        <v>-3236</v>
      </c>
      <c r="F57" s="88">
        <v>137</v>
      </c>
      <c r="G57">
        <v>772</v>
      </c>
      <c r="H57">
        <v>2104</v>
      </c>
    </row>
    <row r="58" spans="2:10" x14ac:dyDescent="0.3">
      <c r="B58">
        <v>69</v>
      </c>
      <c r="C58" s="82">
        <v>-873</v>
      </c>
      <c r="D58">
        <v>-1680</v>
      </c>
      <c r="E58">
        <v>-2869</v>
      </c>
      <c r="F58" s="88">
        <v>121</v>
      </c>
      <c r="G58">
        <v>689</v>
      </c>
      <c r="H58">
        <v>1906</v>
      </c>
    </row>
    <row r="59" spans="2:10" x14ac:dyDescent="0.3">
      <c r="B59">
        <v>70</v>
      </c>
      <c r="C59" s="82">
        <v>-830</v>
      </c>
      <c r="D59">
        <v>-1513</v>
      </c>
      <c r="E59">
        <v>-2670</v>
      </c>
      <c r="F59" s="88">
        <v>139</v>
      </c>
      <c r="G59">
        <v>596</v>
      </c>
      <c r="H59">
        <v>1690</v>
      </c>
    </row>
    <row r="60" spans="2:10" x14ac:dyDescent="0.3">
      <c r="B60">
        <v>71</v>
      </c>
      <c r="C60" s="82">
        <v>-799</v>
      </c>
      <c r="D60">
        <v>-1267</v>
      </c>
      <c r="E60">
        <v>-2399</v>
      </c>
      <c r="F60" s="88">
        <v>106</v>
      </c>
      <c r="G60">
        <v>528</v>
      </c>
      <c r="H60">
        <v>1435</v>
      </c>
    </row>
    <row r="61" spans="2:10" x14ac:dyDescent="0.3">
      <c r="B61">
        <v>72</v>
      </c>
      <c r="C61" s="82">
        <v>-726</v>
      </c>
      <c r="D61">
        <v>-1187</v>
      </c>
      <c r="E61">
        <v>-2215</v>
      </c>
      <c r="F61" s="88">
        <v>89</v>
      </c>
      <c r="G61">
        <v>483</v>
      </c>
      <c r="H61">
        <v>1368</v>
      </c>
    </row>
    <row r="62" spans="2:10" x14ac:dyDescent="0.3">
      <c r="B62">
        <v>73</v>
      </c>
      <c r="C62" s="82">
        <v>-569</v>
      </c>
      <c r="D62">
        <v>-939</v>
      </c>
      <c r="E62">
        <v>-1799</v>
      </c>
      <c r="F62" s="88">
        <v>78</v>
      </c>
      <c r="G62">
        <v>392</v>
      </c>
      <c r="H62">
        <v>1036</v>
      </c>
    </row>
    <row r="63" spans="2:10" x14ac:dyDescent="0.3">
      <c r="B63">
        <v>74</v>
      </c>
      <c r="C63" s="82">
        <v>-335</v>
      </c>
      <c r="D63">
        <v>-545</v>
      </c>
      <c r="E63">
        <v>-1102</v>
      </c>
      <c r="F63" s="88">
        <v>40</v>
      </c>
      <c r="G63">
        <v>228</v>
      </c>
      <c r="H63">
        <v>711</v>
      </c>
    </row>
    <row r="64" spans="2:10" x14ac:dyDescent="0.3">
      <c r="B64">
        <v>75</v>
      </c>
      <c r="C64" s="82">
        <v>-220</v>
      </c>
      <c r="D64">
        <v>-364</v>
      </c>
      <c r="E64">
        <v>-841</v>
      </c>
      <c r="F64" s="88">
        <v>32</v>
      </c>
      <c r="G64">
        <v>143</v>
      </c>
      <c r="H64">
        <v>540</v>
      </c>
    </row>
    <row r="65" spans="2:8" x14ac:dyDescent="0.3">
      <c r="B65">
        <v>76</v>
      </c>
      <c r="C65" s="82">
        <v>-174</v>
      </c>
      <c r="D65">
        <v>-273</v>
      </c>
      <c r="E65">
        <v>-676</v>
      </c>
      <c r="F65" s="88">
        <v>21</v>
      </c>
      <c r="G65">
        <v>90</v>
      </c>
      <c r="H65">
        <v>378</v>
      </c>
    </row>
    <row r="66" spans="2:8" x14ac:dyDescent="0.3">
      <c r="B66">
        <v>77</v>
      </c>
      <c r="C66" s="82">
        <v>-116</v>
      </c>
      <c r="D66">
        <v>-200</v>
      </c>
      <c r="E66">
        <v>-501</v>
      </c>
      <c r="F66" s="88">
        <v>14</v>
      </c>
      <c r="G66">
        <v>58</v>
      </c>
      <c r="H66">
        <v>291</v>
      </c>
    </row>
    <row r="67" spans="2:8" x14ac:dyDescent="0.3">
      <c r="B67">
        <v>78</v>
      </c>
      <c r="C67" s="82">
        <v>-80</v>
      </c>
      <c r="D67">
        <v>-131</v>
      </c>
      <c r="E67">
        <v>-369</v>
      </c>
      <c r="F67" s="88">
        <v>6</v>
      </c>
      <c r="G67">
        <v>35</v>
      </c>
      <c r="H67">
        <v>205</v>
      </c>
    </row>
    <row r="68" spans="2:8" x14ac:dyDescent="0.3">
      <c r="B68">
        <v>79</v>
      </c>
      <c r="C68" s="82">
        <v>-51</v>
      </c>
      <c r="D68">
        <v>-62</v>
      </c>
      <c r="E68">
        <v>-246</v>
      </c>
      <c r="F68" s="88">
        <v>4</v>
      </c>
      <c r="G68">
        <v>18</v>
      </c>
      <c r="H68">
        <v>101</v>
      </c>
    </row>
    <row r="69" spans="2:8" x14ac:dyDescent="0.3">
      <c r="B69">
        <v>80</v>
      </c>
      <c r="C69" s="82">
        <v>-30</v>
      </c>
      <c r="D69">
        <v>-59</v>
      </c>
      <c r="E69">
        <v>-210</v>
      </c>
      <c r="F69" s="88">
        <v>3</v>
      </c>
      <c r="G69">
        <v>14</v>
      </c>
      <c r="H69">
        <v>112</v>
      </c>
    </row>
    <row r="70" spans="2:8" x14ac:dyDescent="0.3">
      <c r="B70">
        <v>81</v>
      </c>
      <c r="C70" s="82">
        <v>-31</v>
      </c>
      <c r="D70">
        <v>-37</v>
      </c>
      <c r="E70">
        <v>-158</v>
      </c>
      <c r="F70" s="88">
        <v>4</v>
      </c>
      <c r="G70">
        <v>13</v>
      </c>
      <c r="H70">
        <v>72</v>
      </c>
    </row>
    <row r="71" spans="2:8" x14ac:dyDescent="0.3">
      <c r="B71">
        <v>82</v>
      </c>
      <c r="C71" s="82">
        <v>-24</v>
      </c>
      <c r="D71">
        <v>-22</v>
      </c>
      <c r="E71">
        <v>-104</v>
      </c>
      <c r="F71" s="88">
        <v>1</v>
      </c>
      <c r="G71">
        <v>8</v>
      </c>
      <c r="H71">
        <v>46</v>
      </c>
    </row>
    <row r="72" spans="2:8" x14ac:dyDescent="0.3">
      <c r="B72">
        <v>83</v>
      </c>
      <c r="C72" s="82">
        <v>-11</v>
      </c>
      <c r="D72">
        <v>-14</v>
      </c>
      <c r="E72">
        <v>-70</v>
      </c>
      <c r="F72" s="88">
        <v>2</v>
      </c>
      <c r="G72">
        <v>3</v>
      </c>
      <c r="H72">
        <v>37</v>
      </c>
    </row>
    <row r="73" spans="2:8" x14ac:dyDescent="0.3">
      <c r="B73">
        <v>84</v>
      </c>
      <c r="C73" s="82">
        <v>-10</v>
      </c>
      <c r="D73">
        <v>-10</v>
      </c>
      <c r="E73">
        <v>-53</v>
      </c>
      <c r="F73" s="88">
        <v>0</v>
      </c>
      <c r="G73">
        <v>5</v>
      </c>
      <c r="H73">
        <v>25</v>
      </c>
    </row>
    <row r="74" spans="2:8" x14ac:dyDescent="0.3">
      <c r="B74">
        <v>85</v>
      </c>
      <c r="C74" s="82">
        <v>-6</v>
      </c>
      <c r="D74">
        <v>-6</v>
      </c>
      <c r="E74">
        <v>-34</v>
      </c>
      <c r="F74" s="88">
        <v>0</v>
      </c>
      <c r="G74">
        <v>1</v>
      </c>
      <c r="H74">
        <v>14</v>
      </c>
    </row>
    <row r="75" spans="2:8" x14ac:dyDescent="0.3">
      <c r="B75">
        <v>86</v>
      </c>
      <c r="C75" s="82">
        <v>-2</v>
      </c>
      <c r="D75">
        <v>-4</v>
      </c>
      <c r="E75">
        <v>-17</v>
      </c>
      <c r="F75" s="88">
        <v>2</v>
      </c>
      <c r="G75">
        <v>0</v>
      </c>
      <c r="H75">
        <v>6</v>
      </c>
    </row>
    <row r="76" spans="2:8" x14ac:dyDescent="0.3">
      <c r="B76">
        <v>87</v>
      </c>
      <c r="C76" s="82">
        <v>-3</v>
      </c>
      <c r="D76">
        <v>-6</v>
      </c>
      <c r="E76">
        <v>-15</v>
      </c>
      <c r="F76" s="88">
        <v>1</v>
      </c>
      <c r="G76">
        <v>2</v>
      </c>
      <c r="H76">
        <v>4</v>
      </c>
    </row>
    <row r="77" spans="2:8" x14ac:dyDescent="0.3">
      <c r="B77">
        <v>88</v>
      </c>
      <c r="C77" s="82">
        <v>-3</v>
      </c>
      <c r="D77">
        <v>-1</v>
      </c>
      <c r="E77">
        <v>-5</v>
      </c>
      <c r="F77" s="88">
        <v>0</v>
      </c>
      <c r="G77">
        <v>0</v>
      </c>
      <c r="H77">
        <v>3</v>
      </c>
    </row>
    <row r="78" spans="2:8" x14ac:dyDescent="0.3">
      <c r="B78">
        <v>89</v>
      </c>
      <c r="C78" s="82">
        <v>0</v>
      </c>
      <c r="D78">
        <v>-2</v>
      </c>
      <c r="E78">
        <v>-5</v>
      </c>
      <c r="F78" s="88">
        <v>0</v>
      </c>
      <c r="G78">
        <v>0</v>
      </c>
      <c r="H78">
        <v>1</v>
      </c>
    </row>
    <row r="79" spans="2:8" x14ac:dyDescent="0.3">
      <c r="B79">
        <v>90</v>
      </c>
      <c r="C79" s="82">
        <v>-1</v>
      </c>
      <c r="D79">
        <v>0</v>
      </c>
      <c r="E79">
        <v>-6</v>
      </c>
      <c r="F79" s="88">
        <v>0</v>
      </c>
      <c r="G79">
        <v>0</v>
      </c>
      <c r="H79">
        <v>5</v>
      </c>
    </row>
    <row r="80" spans="2:8" x14ac:dyDescent="0.3">
      <c r="B80">
        <v>91</v>
      </c>
      <c r="C80" s="82">
        <v>0</v>
      </c>
      <c r="D80">
        <v>-1</v>
      </c>
      <c r="E80">
        <v>-3</v>
      </c>
      <c r="F80" s="88">
        <v>0</v>
      </c>
      <c r="G80">
        <v>0</v>
      </c>
      <c r="H80">
        <v>1</v>
      </c>
    </row>
    <row r="81" spans="2:8" x14ac:dyDescent="0.3">
      <c r="B81">
        <v>92</v>
      </c>
      <c r="C81" s="82">
        <v>0</v>
      </c>
      <c r="D81">
        <v>0</v>
      </c>
      <c r="E81">
        <v>-3</v>
      </c>
      <c r="F81" s="88">
        <v>0</v>
      </c>
      <c r="G81">
        <v>0</v>
      </c>
      <c r="H81">
        <v>0</v>
      </c>
    </row>
    <row r="82" spans="2:8" x14ac:dyDescent="0.3">
      <c r="B82">
        <v>93</v>
      </c>
      <c r="C82" s="82">
        <v>0</v>
      </c>
      <c r="D82">
        <v>0</v>
      </c>
      <c r="E82">
        <v>0</v>
      </c>
      <c r="F82" s="88">
        <v>0</v>
      </c>
      <c r="G82">
        <v>0</v>
      </c>
      <c r="H82">
        <v>1</v>
      </c>
    </row>
    <row r="83" spans="2:8" x14ac:dyDescent="0.3">
      <c r="B83">
        <v>94</v>
      </c>
      <c r="C83" s="82">
        <v>0</v>
      </c>
      <c r="D83">
        <v>0</v>
      </c>
      <c r="E83">
        <v>-1</v>
      </c>
      <c r="F83" s="88">
        <v>0</v>
      </c>
      <c r="G83">
        <v>0</v>
      </c>
      <c r="H83">
        <v>0</v>
      </c>
    </row>
    <row r="84" spans="2:8" x14ac:dyDescent="0.3">
      <c r="B84" t="s">
        <v>230</v>
      </c>
      <c r="C84" s="82">
        <v>0</v>
      </c>
      <c r="D84">
        <v>0</v>
      </c>
      <c r="E84">
        <v>0</v>
      </c>
      <c r="F84" s="88">
        <v>0</v>
      </c>
      <c r="G84">
        <v>0</v>
      </c>
      <c r="H84">
        <v>0</v>
      </c>
    </row>
    <row r="85" spans="2:8" x14ac:dyDescent="0.3">
      <c r="C85" s="82"/>
      <c r="F85" s="88"/>
    </row>
    <row r="86" spans="2:8" x14ac:dyDescent="0.3">
      <c r="C86" s="82"/>
      <c r="F86" s="88"/>
    </row>
    <row r="87" spans="2:8" x14ac:dyDescent="0.3">
      <c r="C87" s="82"/>
      <c r="F87" s="88"/>
    </row>
    <row r="88" spans="2:8" x14ac:dyDescent="0.3">
      <c r="C88" s="82"/>
      <c r="F88" s="88"/>
    </row>
    <row r="89" spans="2:8" x14ac:dyDescent="0.3">
      <c r="C89" s="82"/>
      <c r="F89" s="88"/>
    </row>
    <row r="90" spans="2:8" x14ac:dyDescent="0.3">
      <c r="C90" s="82"/>
      <c r="F90" s="88"/>
    </row>
    <row r="91" spans="2:8" x14ac:dyDescent="0.3">
      <c r="C91" s="82"/>
      <c r="F91" s="88"/>
    </row>
    <row r="92" spans="2:8" x14ac:dyDescent="0.3">
      <c r="C92" s="82"/>
      <c r="F92" s="88"/>
    </row>
    <row r="93" spans="2:8" x14ac:dyDescent="0.3">
      <c r="C93" s="97">
        <f>-SUM(C7:C84)</f>
        <v>26468</v>
      </c>
      <c r="D93" s="95">
        <f>-SUM(D7:D84)</f>
        <v>64564</v>
      </c>
      <c r="E93" s="95">
        <f>-SUM(E7:E84)</f>
        <v>194090</v>
      </c>
      <c r="F93" s="96">
        <f t="shared" ref="F93:H93" si="0">SUM(F7:F84)</f>
        <v>5606</v>
      </c>
      <c r="G93" s="95">
        <f t="shared" si="0"/>
        <v>36952</v>
      </c>
      <c r="H93" s="95">
        <f t="shared" si="0"/>
        <v>159361</v>
      </c>
    </row>
    <row r="94" spans="2:8" x14ac:dyDescent="0.3">
      <c r="C94" s="98" t="e">
        <f>(#REF!*#REF!+#REF!*#REF!)/C93</f>
        <v>#REF!</v>
      </c>
      <c r="D94" s="98" t="e">
        <f>(#REF!*#REF!+#REF!*#REF!)/D93</f>
        <v>#REF!</v>
      </c>
      <c r="E94" s="98" t="e">
        <f>(#REF!*#REF!+#REF!*#REF!+#REF!*#REF!+#REF!*#REF!)/E93</f>
        <v>#REF!</v>
      </c>
      <c r="F94" s="98" t="e">
        <f>(#REF!*#REF!+#REF!*#REF!)/F93</f>
        <v>#REF!</v>
      </c>
      <c r="G94" s="98" t="e">
        <f>(#REF!*#REF!+#REF!*#REF!)/G93</f>
        <v>#REF!</v>
      </c>
      <c r="H94" s="98" t="e">
        <f>(#REF!*#REF!+#REF!*#REF!+#REF!*#REF!+#REF!*#REF!)/H93</f>
        <v>#REF!</v>
      </c>
    </row>
    <row r="95" spans="2:8" x14ac:dyDescent="0.3">
      <c r="B95" s="99" t="s">
        <v>231</v>
      </c>
      <c r="C95" s="100"/>
      <c r="D95" s="101" t="e">
        <f>(C93*C94+D93*D94+E93*E94)/SUM(C93:E93)</f>
        <v>#REF!</v>
      </c>
      <c r="E95" s="102"/>
      <c r="F95" s="103"/>
      <c r="G95" s="101" t="e">
        <f>(F93*F94+G93*G94+H93*H94)/SUM(F93:H93)</f>
        <v>#REF!</v>
      </c>
      <c r="H95" s="102"/>
    </row>
    <row r="96" spans="2:8" x14ac:dyDescent="0.3">
      <c r="B96" s="37" t="s">
        <v>232</v>
      </c>
      <c r="C96" s="104" t="e">
        <f>(C93*C94+F93*F94)/SUM(C93,F93)</f>
        <v>#REF!</v>
      </c>
      <c r="D96" s="105" t="e">
        <f>(D93*D94+G93*G94)/SUM(D93,G93)</f>
        <v>#REF!</v>
      </c>
      <c r="E96" s="105" t="e">
        <f>(E93*E94+H93*H94)/SUM(E93,H93)</f>
        <v>#REF!</v>
      </c>
    </row>
    <row r="97" spans="2:8" x14ac:dyDescent="0.3">
      <c r="B97" s="99" t="s">
        <v>233</v>
      </c>
      <c r="C97" s="82"/>
      <c r="F97" s="106">
        <f>F93/SUM(C93,F93)</f>
        <v>0.17478331358732929</v>
      </c>
      <c r="G97" s="106">
        <f>G93/SUM(D93,G93)</f>
        <v>0.36400173371685252</v>
      </c>
      <c r="H97" s="106">
        <f>H93/SUM(E93,H93)</f>
        <v>0.45087154938025353</v>
      </c>
    </row>
    <row r="98" spans="2:8" x14ac:dyDescent="0.3">
      <c r="C98" s="296" t="e">
        <f>(SUM(C93:E93)*D95+SUM(F93:H93)*G95)/SUM(C93:H93)</f>
        <v>#REF!</v>
      </c>
      <c r="D98" s="297"/>
      <c r="E98" s="297"/>
      <c r="F98" s="297"/>
      <c r="G98" s="297"/>
      <c r="H98" s="298"/>
    </row>
  </sheetData>
  <mergeCells count="5">
    <mergeCell ref="K24:T25"/>
    <mergeCell ref="C5:H5"/>
    <mergeCell ref="C98:H98"/>
    <mergeCell ref="C4:E4"/>
    <mergeCell ref="F4:H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12681-B2C2-4AF7-8D3F-CCE8CD3A3BF9}">
  <dimension ref="A2:H84"/>
  <sheetViews>
    <sheetView topLeftCell="C1" workbookViewId="0">
      <selection activeCell="H2" sqref="H2"/>
    </sheetView>
  </sheetViews>
  <sheetFormatPr baseColWidth="10" defaultRowHeight="14.4" x14ac:dyDescent="0.3"/>
  <cols>
    <col min="1" max="2" width="6.88671875" style="108" customWidth="1"/>
    <col min="3" max="6" width="8.33203125" style="108" customWidth="1"/>
  </cols>
  <sheetData>
    <row r="2" spans="1:8" x14ac:dyDescent="0.3">
      <c r="A2" s="74"/>
      <c r="B2" s="74"/>
      <c r="H2" t="s">
        <v>260</v>
      </c>
    </row>
    <row r="3" spans="1:8" x14ac:dyDescent="0.3">
      <c r="A3" s="74"/>
      <c r="B3"/>
      <c r="C3" s="305" t="s">
        <v>177</v>
      </c>
      <c r="D3" s="305"/>
      <c r="E3" s="305"/>
      <c r="F3" s="305"/>
    </row>
    <row r="4" spans="1:8" x14ac:dyDescent="0.3">
      <c r="B4"/>
      <c r="C4" s="303" t="s">
        <v>237</v>
      </c>
      <c r="D4" s="304"/>
      <c r="E4" s="294" t="s">
        <v>226</v>
      </c>
      <c r="F4" s="294"/>
    </row>
    <row r="5" spans="1:8" x14ac:dyDescent="0.3">
      <c r="A5" s="109"/>
      <c r="B5" s="85" t="s">
        <v>227</v>
      </c>
      <c r="C5" s="117" t="s">
        <v>187</v>
      </c>
      <c r="D5" s="117" t="s">
        <v>176</v>
      </c>
      <c r="E5" s="118" t="s">
        <v>187</v>
      </c>
      <c r="F5" s="117" t="s">
        <v>176</v>
      </c>
    </row>
    <row r="6" spans="1:8" x14ac:dyDescent="0.3">
      <c r="A6" s="110"/>
      <c r="B6" s="75">
        <v>18</v>
      </c>
      <c r="C6" s="111">
        <v>0</v>
      </c>
      <c r="D6" s="112">
        <v>0</v>
      </c>
      <c r="E6" s="111">
        <v>0</v>
      </c>
      <c r="F6" s="112">
        <v>0</v>
      </c>
    </row>
    <row r="7" spans="1:8" x14ac:dyDescent="0.3">
      <c r="A7" s="110"/>
      <c r="B7" s="75">
        <v>19</v>
      </c>
      <c r="C7" s="111">
        <v>0</v>
      </c>
      <c r="D7" s="112">
        <v>0</v>
      </c>
      <c r="E7" s="111">
        <v>0</v>
      </c>
      <c r="F7" s="112">
        <v>0</v>
      </c>
    </row>
    <row r="8" spans="1:8" x14ac:dyDescent="0.3">
      <c r="A8" s="110"/>
      <c r="B8" s="75">
        <v>20</v>
      </c>
      <c r="C8" s="111">
        <v>0</v>
      </c>
      <c r="D8" s="112">
        <v>0</v>
      </c>
      <c r="E8" s="111">
        <v>0</v>
      </c>
      <c r="F8" s="112">
        <v>0</v>
      </c>
    </row>
    <row r="9" spans="1:8" x14ac:dyDescent="0.3">
      <c r="A9" s="110"/>
      <c r="B9" s="75">
        <v>21</v>
      </c>
      <c r="C9" s="111">
        <v>0</v>
      </c>
      <c r="D9" s="112">
        <v>0</v>
      </c>
      <c r="E9" s="111">
        <v>0</v>
      </c>
      <c r="F9" s="112">
        <v>0</v>
      </c>
    </row>
    <row r="10" spans="1:8" x14ac:dyDescent="0.3">
      <c r="A10" s="110"/>
      <c r="B10" s="75">
        <v>22</v>
      </c>
      <c r="C10" s="111">
        <v>0</v>
      </c>
      <c r="D10" s="112">
        <v>0</v>
      </c>
      <c r="E10" s="111">
        <v>0</v>
      </c>
      <c r="F10" s="112">
        <v>0</v>
      </c>
    </row>
    <row r="11" spans="1:8" x14ac:dyDescent="0.3">
      <c r="A11" s="110"/>
      <c r="B11" s="75">
        <v>23</v>
      </c>
      <c r="C11" s="111">
        <v>0</v>
      </c>
      <c r="D11" s="112">
        <v>0</v>
      </c>
      <c r="E11" s="111">
        <v>0</v>
      </c>
      <c r="F11" s="112">
        <v>0</v>
      </c>
    </row>
    <row r="12" spans="1:8" x14ac:dyDescent="0.3">
      <c r="A12" s="110"/>
      <c r="B12" s="75">
        <v>24</v>
      </c>
      <c r="C12" s="111">
        <v>0</v>
      </c>
      <c r="D12" s="112">
        <v>0</v>
      </c>
      <c r="E12" s="111">
        <v>0</v>
      </c>
      <c r="F12" s="112">
        <v>0</v>
      </c>
    </row>
    <row r="13" spans="1:8" x14ac:dyDescent="0.3">
      <c r="A13" s="110"/>
      <c r="B13" s="75">
        <v>25</v>
      </c>
      <c r="C13" s="111">
        <v>4</v>
      </c>
      <c r="D13" s="112">
        <v>0</v>
      </c>
      <c r="E13" s="111">
        <v>1.2</v>
      </c>
      <c r="F13" s="112">
        <v>0</v>
      </c>
    </row>
    <row r="14" spans="1:8" x14ac:dyDescent="0.3">
      <c r="A14" s="110"/>
      <c r="B14" s="75">
        <v>26</v>
      </c>
      <c r="C14" s="111">
        <v>2</v>
      </c>
      <c r="D14" s="112">
        <v>0</v>
      </c>
      <c r="E14" s="111">
        <v>1</v>
      </c>
      <c r="F14" s="112">
        <v>0</v>
      </c>
    </row>
    <row r="15" spans="1:8" x14ac:dyDescent="0.3">
      <c r="A15" s="110"/>
      <c r="B15" s="75">
        <v>27</v>
      </c>
      <c r="C15" s="111">
        <v>5</v>
      </c>
      <c r="D15" s="112">
        <v>2</v>
      </c>
      <c r="E15" s="111">
        <v>0.55555555555555558</v>
      </c>
      <c r="F15" s="112">
        <v>0.16666666666666666</v>
      </c>
    </row>
    <row r="16" spans="1:8" x14ac:dyDescent="0.3">
      <c r="A16" s="110"/>
      <c r="B16" s="75">
        <v>28</v>
      </c>
      <c r="C16" s="111">
        <v>5.5</v>
      </c>
      <c r="D16" s="112">
        <v>6</v>
      </c>
      <c r="E16" s="111">
        <v>1.2068965517241379</v>
      </c>
      <c r="F16" s="112">
        <v>1.2</v>
      </c>
    </row>
    <row r="17" spans="1:8" x14ac:dyDescent="0.3">
      <c r="A17" s="110"/>
      <c r="B17" s="75">
        <v>29</v>
      </c>
      <c r="C17" s="111">
        <v>4.5999999999999996</v>
      </c>
      <c r="D17" s="112">
        <v>0</v>
      </c>
      <c r="E17" s="111">
        <v>0.94285714285714284</v>
      </c>
      <c r="F17" s="112">
        <v>0.2</v>
      </c>
    </row>
    <row r="18" spans="1:8" x14ac:dyDescent="0.3">
      <c r="A18" s="110"/>
      <c r="B18" s="75">
        <v>30</v>
      </c>
      <c r="C18" s="111">
        <v>4.4285714285714288</v>
      </c>
      <c r="D18" s="112">
        <v>0</v>
      </c>
      <c r="E18" s="111">
        <v>1.8918918918918919</v>
      </c>
      <c r="F18" s="112">
        <v>1.7692307692307689</v>
      </c>
    </row>
    <row r="19" spans="1:8" x14ac:dyDescent="0.3">
      <c r="A19" s="110"/>
      <c r="B19" s="75">
        <v>31</v>
      </c>
      <c r="C19" s="111">
        <v>6.2</v>
      </c>
      <c r="D19" s="112">
        <v>6</v>
      </c>
      <c r="E19" s="111">
        <v>2.4615384615384617</v>
      </c>
      <c r="F19" s="112">
        <v>0.54545454545454541</v>
      </c>
    </row>
    <row r="20" spans="1:8" x14ac:dyDescent="0.3">
      <c r="A20" s="110"/>
      <c r="B20" s="75">
        <v>32</v>
      </c>
      <c r="C20" s="111">
        <v>6.2777777777777777</v>
      </c>
      <c r="D20" s="112">
        <v>4</v>
      </c>
      <c r="E20" s="111">
        <v>2.9545454545454546</v>
      </c>
      <c r="F20" s="112">
        <v>1.3846153846153852</v>
      </c>
    </row>
    <row r="21" spans="1:8" x14ac:dyDescent="0.3">
      <c r="A21" s="110"/>
      <c r="B21" s="75">
        <v>33</v>
      </c>
      <c r="C21" s="111">
        <v>6.4736842105263159</v>
      </c>
      <c r="D21" s="112">
        <v>6</v>
      </c>
      <c r="E21" s="111">
        <v>3.4838709677419355</v>
      </c>
      <c r="F21" s="112">
        <v>1.5500000000000005</v>
      </c>
    </row>
    <row r="22" spans="1:8" x14ac:dyDescent="0.3">
      <c r="A22" s="110"/>
      <c r="B22" s="75">
        <v>34</v>
      </c>
      <c r="C22" s="111">
        <v>7</v>
      </c>
      <c r="D22" s="112">
        <v>7.4285714285714288</v>
      </c>
      <c r="E22" s="111">
        <v>3.168831168831169</v>
      </c>
      <c r="F22" s="112">
        <v>1.8571428571428572</v>
      </c>
      <c r="H22" t="s">
        <v>242</v>
      </c>
    </row>
    <row r="23" spans="1:8" x14ac:dyDescent="0.3">
      <c r="A23" s="110"/>
      <c r="B23" s="75">
        <v>35</v>
      </c>
      <c r="C23" s="111">
        <v>7.1333333333333337</v>
      </c>
      <c r="D23" s="112">
        <v>8.375</v>
      </c>
      <c r="E23" s="111">
        <v>4.1284403669724767</v>
      </c>
      <c r="F23" s="112">
        <v>2.9642857142857144</v>
      </c>
      <c r="H23" t="s">
        <v>184</v>
      </c>
    </row>
    <row r="24" spans="1:8" x14ac:dyDescent="0.3">
      <c r="A24" s="110"/>
      <c r="B24" s="75">
        <v>36</v>
      </c>
      <c r="C24" s="111">
        <v>6.4</v>
      </c>
      <c r="D24" s="112">
        <v>7.5</v>
      </c>
      <c r="E24" s="111">
        <v>3.1121495327102804</v>
      </c>
      <c r="F24" s="112">
        <v>2.1739130434782603</v>
      </c>
      <c r="H24" t="s">
        <v>186</v>
      </c>
    </row>
    <row r="25" spans="1:8" x14ac:dyDescent="0.3">
      <c r="A25" s="110"/>
      <c r="B25" s="75">
        <v>37</v>
      </c>
      <c r="C25" s="111">
        <v>7.9454545454545453</v>
      </c>
      <c r="D25" s="112">
        <v>8.1111111111111107</v>
      </c>
      <c r="E25" s="111">
        <v>3.7986577181208054</v>
      </c>
      <c r="F25" s="112">
        <v>2.4285714285714288</v>
      </c>
      <c r="H25" t="s">
        <v>243</v>
      </c>
    </row>
    <row r="26" spans="1:8" x14ac:dyDescent="0.3">
      <c r="A26" s="110"/>
      <c r="B26" s="75">
        <v>38</v>
      </c>
      <c r="C26" s="111">
        <v>6.9696969696969697</v>
      </c>
      <c r="D26" s="112">
        <v>6.375</v>
      </c>
      <c r="E26" s="111">
        <v>3.8541666666666665</v>
      </c>
      <c r="F26" s="112">
        <v>3.4237288135593213</v>
      </c>
    </row>
    <row r="27" spans="1:8" x14ac:dyDescent="0.3">
      <c r="A27" s="110"/>
      <c r="B27" s="75">
        <v>39</v>
      </c>
      <c r="C27" s="111">
        <v>7.1780821917808222</v>
      </c>
      <c r="D27" s="112">
        <v>7.7142857142857144</v>
      </c>
      <c r="E27" s="111">
        <v>4.310526315789474</v>
      </c>
      <c r="F27" s="112">
        <v>2.8727272727272726</v>
      </c>
    </row>
    <row r="28" spans="1:8" x14ac:dyDescent="0.3">
      <c r="A28" s="110"/>
      <c r="B28" s="75">
        <v>40</v>
      </c>
      <c r="C28" s="111">
        <v>8.0465116279069768</v>
      </c>
      <c r="D28" s="112">
        <v>7.75</v>
      </c>
      <c r="E28" s="111">
        <v>4.7103825136612025</v>
      </c>
      <c r="F28" s="112">
        <v>4.0333333333333332</v>
      </c>
    </row>
    <row r="29" spans="1:8" x14ac:dyDescent="0.3">
      <c r="A29" s="110"/>
      <c r="B29" s="75">
        <v>41</v>
      </c>
      <c r="C29" s="111">
        <v>8.2871287128712865</v>
      </c>
      <c r="D29" s="112">
        <v>8.5909090909090917</v>
      </c>
      <c r="E29" s="111">
        <v>4.557077625570777</v>
      </c>
      <c r="F29" s="112">
        <v>3.984375</v>
      </c>
    </row>
    <row r="30" spans="1:8" x14ac:dyDescent="0.3">
      <c r="A30" s="110"/>
      <c r="B30" s="75">
        <v>42</v>
      </c>
      <c r="C30" s="111">
        <v>9.0149253731343286</v>
      </c>
      <c r="D30" s="112">
        <v>8.2777777777777786</v>
      </c>
      <c r="E30" s="111">
        <v>5.6356589147286824</v>
      </c>
      <c r="F30" s="112">
        <v>4.5</v>
      </c>
    </row>
    <row r="31" spans="1:8" x14ac:dyDescent="0.3">
      <c r="A31" s="110"/>
      <c r="B31" s="75">
        <v>43</v>
      </c>
      <c r="C31" s="111">
        <v>9.1549295774647881</v>
      </c>
      <c r="D31" s="112">
        <v>7.8611111111111107</v>
      </c>
      <c r="E31" s="111">
        <v>5.182758620689655</v>
      </c>
      <c r="F31" s="112">
        <v>4.8115942028985508</v>
      </c>
    </row>
    <row r="32" spans="1:8" x14ac:dyDescent="0.3">
      <c r="A32" s="110"/>
      <c r="B32" s="75">
        <v>44</v>
      </c>
      <c r="C32" s="111">
        <v>9.4051282051282055</v>
      </c>
      <c r="D32" s="112">
        <v>8.875</v>
      </c>
      <c r="E32" s="111">
        <v>5.8888888888888893</v>
      </c>
      <c r="F32" s="112">
        <v>5.1509433962264151</v>
      </c>
    </row>
    <row r="33" spans="1:6" x14ac:dyDescent="0.3">
      <c r="A33" s="110"/>
      <c r="B33" s="75">
        <v>45</v>
      </c>
      <c r="C33" s="111">
        <v>9.9904306220095709</v>
      </c>
      <c r="D33" s="112">
        <v>8.8863636363636367</v>
      </c>
      <c r="E33" s="111">
        <v>6.7142857142857153</v>
      </c>
      <c r="F33" s="112">
        <v>5.2019230769230766</v>
      </c>
    </row>
    <row r="34" spans="1:6" x14ac:dyDescent="0.3">
      <c r="A34" s="110"/>
      <c r="B34" s="75">
        <v>46</v>
      </c>
      <c r="C34" s="111">
        <v>10.254826254826252</v>
      </c>
      <c r="D34" s="112">
        <v>8.2142857142857135</v>
      </c>
      <c r="E34" s="111">
        <v>6.6673819742489249</v>
      </c>
      <c r="F34" s="112">
        <v>5.5686274509803919</v>
      </c>
    </row>
    <row r="35" spans="1:6" x14ac:dyDescent="0.3">
      <c r="A35" s="110"/>
      <c r="B35" s="75">
        <v>47</v>
      </c>
      <c r="C35" s="111">
        <v>10.12703583061889</v>
      </c>
      <c r="D35" s="112">
        <v>9.85</v>
      </c>
      <c r="E35" s="111">
        <v>6.8336594911937372</v>
      </c>
      <c r="F35" s="112">
        <v>6.1711711711711708</v>
      </c>
    </row>
    <row r="36" spans="1:6" x14ac:dyDescent="0.3">
      <c r="A36" s="110"/>
      <c r="B36" s="75">
        <v>48</v>
      </c>
      <c r="C36" s="111">
        <v>10.624999999999998</v>
      </c>
      <c r="D36" s="112">
        <v>9.6190476190476186</v>
      </c>
      <c r="E36" s="111">
        <v>7.9452830188679249</v>
      </c>
      <c r="F36" s="112">
        <v>5.6818181818181817</v>
      </c>
    </row>
    <row r="37" spans="1:6" x14ac:dyDescent="0.3">
      <c r="A37" s="110"/>
      <c r="B37" s="75">
        <v>49</v>
      </c>
      <c r="C37" s="111">
        <v>10.7828418230563</v>
      </c>
      <c r="D37" s="112">
        <v>10.282608695652176</v>
      </c>
      <c r="E37" s="111">
        <v>8.3553113553113558</v>
      </c>
      <c r="F37" s="112">
        <v>7.0481927710843388</v>
      </c>
    </row>
    <row r="38" spans="1:6" x14ac:dyDescent="0.3">
      <c r="A38" s="110"/>
      <c r="B38" s="113">
        <v>50</v>
      </c>
      <c r="C38" s="114">
        <v>11.740540540540538</v>
      </c>
      <c r="D38" s="115">
        <v>9.6082474226804155</v>
      </c>
      <c r="E38" s="114">
        <v>8.4635514018691573</v>
      </c>
      <c r="F38" s="115">
        <v>7.7215189873417733</v>
      </c>
    </row>
    <row r="39" spans="1:6" x14ac:dyDescent="0.3">
      <c r="A39" s="110"/>
      <c r="B39" s="75">
        <v>51</v>
      </c>
      <c r="C39" s="111">
        <v>11.811083123425695</v>
      </c>
      <c r="D39" s="112">
        <v>10.669724770642201</v>
      </c>
      <c r="E39" s="111">
        <v>8.9965397923875443</v>
      </c>
      <c r="F39" s="112">
        <v>7.5030303030303029</v>
      </c>
    </row>
    <row r="40" spans="1:6" x14ac:dyDescent="0.3">
      <c r="A40" s="110"/>
      <c r="B40" s="75">
        <v>52</v>
      </c>
      <c r="C40" s="111">
        <v>12.536470588235295</v>
      </c>
      <c r="D40" s="112">
        <v>11.171428571428569</v>
      </c>
      <c r="E40" s="111">
        <v>9.7229129662522205</v>
      </c>
      <c r="F40" s="112">
        <v>8.1829268292682897</v>
      </c>
    </row>
    <row r="41" spans="1:6" x14ac:dyDescent="0.3">
      <c r="A41" s="110"/>
      <c r="B41" s="75">
        <v>53</v>
      </c>
      <c r="C41" s="111">
        <v>13.386877828054297</v>
      </c>
      <c r="D41" s="112">
        <v>12.093023255813955</v>
      </c>
      <c r="E41" s="111">
        <v>10.132231404958675</v>
      </c>
      <c r="F41" s="112">
        <v>8.8606060606060613</v>
      </c>
    </row>
    <row r="42" spans="1:6" x14ac:dyDescent="0.3">
      <c r="A42" s="110"/>
      <c r="B42" s="75">
        <v>54</v>
      </c>
      <c r="C42" s="111">
        <v>13.441064638783267</v>
      </c>
      <c r="D42" s="112">
        <v>12.528985507246377</v>
      </c>
      <c r="E42" s="111">
        <v>10.508029197080289</v>
      </c>
      <c r="F42" s="112">
        <v>9.4431818181818183</v>
      </c>
    </row>
    <row r="43" spans="1:6" x14ac:dyDescent="0.3">
      <c r="A43" s="110"/>
      <c r="B43" s="75">
        <v>55</v>
      </c>
      <c r="C43" s="111">
        <v>14.003676470588239</v>
      </c>
      <c r="D43" s="112">
        <v>12.268456375838928</v>
      </c>
      <c r="E43" s="111">
        <v>11.176900584795325</v>
      </c>
      <c r="F43" s="112">
        <v>9.3453608247422704</v>
      </c>
    </row>
    <row r="44" spans="1:6" x14ac:dyDescent="0.3">
      <c r="A44" s="110"/>
      <c r="B44" s="75">
        <v>56</v>
      </c>
      <c r="C44" s="111">
        <v>14.543089430894309</v>
      </c>
      <c r="D44" s="112">
        <v>13.457364341085269</v>
      </c>
      <c r="E44" s="111">
        <v>11.555994729907773</v>
      </c>
      <c r="F44" s="112">
        <v>9.3897435897435866</v>
      </c>
    </row>
    <row r="45" spans="1:6" x14ac:dyDescent="0.3">
      <c r="A45" s="110"/>
      <c r="B45" s="75">
        <v>57</v>
      </c>
      <c r="C45" s="111">
        <v>14.856936416184972</v>
      </c>
      <c r="D45" s="112">
        <v>13.664634146341463</v>
      </c>
      <c r="E45" s="111">
        <v>12.214460784313726</v>
      </c>
      <c r="F45" s="112">
        <v>10.107142857142858</v>
      </c>
    </row>
    <row r="46" spans="1:6" x14ac:dyDescent="0.3">
      <c r="A46" s="110"/>
      <c r="B46" s="75">
        <v>58</v>
      </c>
      <c r="C46" s="111">
        <v>15.412698412698408</v>
      </c>
      <c r="D46" s="112">
        <v>13.651428571428566</v>
      </c>
      <c r="E46" s="111">
        <v>12.380694143167027</v>
      </c>
      <c r="F46" s="112">
        <v>9.882926829268289</v>
      </c>
    </row>
    <row r="47" spans="1:6" x14ac:dyDescent="0.3">
      <c r="A47" s="110"/>
      <c r="B47" s="75">
        <v>59</v>
      </c>
      <c r="C47" s="111">
        <v>15.95673076923077</v>
      </c>
      <c r="D47" s="112">
        <v>14.692708333333329</v>
      </c>
      <c r="E47" s="111">
        <v>12.486761710794298</v>
      </c>
      <c r="F47" s="112">
        <v>11.090476190476188</v>
      </c>
    </row>
    <row r="48" spans="1:6" x14ac:dyDescent="0.3">
      <c r="A48" s="110"/>
      <c r="B48" s="75">
        <v>60</v>
      </c>
      <c r="C48" s="111">
        <v>16.435501653803751</v>
      </c>
      <c r="D48" s="112">
        <v>14.563218390804598</v>
      </c>
      <c r="E48" s="111">
        <v>13.127029608404966</v>
      </c>
      <c r="F48" s="112">
        <v>10.360975609756098</v>
      </c>
    </row>
    <row r="49" spans="1:6" x14ac:dyDescent="0.3">
      <c r="A49" s="110"/>
      <c r="B49" s="75">
        <v>61</v>
      </c>
      <c r="C49" s="111">
        <v>17.253593429158112</v>
      </c>
      <c r="D49" s="112">
        <v>15.2</v>
      </c>
      <c r="E49" s="111">
        <v>13.639889196675899</v>
      </c>
      <c r="F49" s="112">
        <v>10.878923766816143</v>
      </c>
    </row>
    <row r="50" spans="1:6" x14ac:dyDescent="0.3">
      <c r="A50" s="110"/>
      <c r="B50" s="75">
        <v>62</v>
      </c>
      <c r="C50" s="111">
        <v>17.445866141732292</v>
      </c>
      <c r="D50" s="112">
        <v>15.456852791878175</v>
      </c>
      <c r="E50" s="111">
        <v>13.832884097035043</v>
      </c>
      <c r="F50" s="112">
        <v>11.353591160220997</v>
      </c>
    </row>
    <row r="51" spans="1:6" x14ac:dyDescent="0.3">
      <c r="A51" s="110"/>
      <c r="B51" s="75">
        <v>63</v>
      </c>
      <c r="C51" s="111">
        <v>18.182765151515152</v>
      </c>
      <c r="D51" s="112">
        <v>15.412621359223303</v>
      </c>
      <c r="E51" s="111">
        <v>14.046728971962617</v>
      </c>
      <c r="F51" s="112">
        <v>11.00865800865801</v>
      </c>
    </row>
    <row r="52" spans="1:6" x14ac:dyDescent="0.3">
      <c r="A52" s="110"/>
      <c r="B52" s="75">
        <v>64</v>
      </c>
      <c r="C52" s="111">
        <v>18.569382273948079</v>
      </c>
      <c r="D52" s="112">
        <v>15.067873303167421</v>
      </c>
      <c r="E52" s="111">
        <v>14.696508504923907</v>
      </c>
      <c r="F52" s="112">
        <v>10.995555555555553</v>
      </c>
    </row>
    <row r="53" spans="1:6" x14ac:dyDescent="0.3">
      <c r="A53" s="110"/>
      <c r="B53" s="75">
        <v>65</v>
      </c>
      <c r="C53" s="111">
        <v>18.983305509181971</v>
      </c>
      <c r="D53" s="112">
        <v>15.660098522167484</v>
      </c>
      <c r="E53" s="111">
        <v>15.202938475665748</v>
      </c>
      <c r="F53" s="112">
        <v>11.728205128205124</v>
      </c>
    </row>
    <row r="54" spans="1:6" x14ac:dyDescent="0.3">
      <c r="A54" s="110"/>
      <c r="B54" s="75">
        <v>66</v>
      </c>
      <c r="C54" s="111">
        <v>18.537788385043754</v>
      </c>
      <c r="D54" s="112">
        <v>15.389610389610391</v>
      </c>
      <c r="E54" s="111">
        <v>15.060717571297149</v>
      </c>
      <c r="F54" s="112">
        <v>12.853107344632773</v>
      </c>
    </row>
    <row r="55" spans="1:6" x14ac:dyDescent="0.3">
      <c r="A55" s="110"/>
      <c r="B55" s="75">
        <v>67</v>
      </c>
      <c r="C55" s="111">
        <v>19.401599999999998</v>
      </c>
      <c r="D55" s="112">
        <v>15.507177033492818</v>
      </c>
      <c r="E55" s="111">
        <v>15.770955165692008</v>
      </c>
      <c r="F55" s="112">
        <v>11.393258426966291</v>
      </c>
    </row>
    <row r="56" spans="1:6" x14ac:dyDescent="0.3">
      <c r="A56" s="110"/>
      <c r="B56" s="75">
        <v>68</v>
      </c>
      <c r="C56" s="111">
        <v>19.619155354449475</v>
      </c>
      <c r="D56" s="112">
        <v>16.655555555555555</v>
      </c>
      <c r="E56" s="111">
        <v>16.314405888538381</v>
      </c>
      <c r="F56" s="112">
        <v>13.277372262773724</v>
      </c>
    </row>
    <row r="57" spans="1:6" x14ac:dyDescent="0.3">
      <c r="A57" s="110"/>
      <c r="B57" s="75">
        <v>69</v>
      </c>
      <c r="C57" s="111">
        <v>20.555045871559631</v>
      </c>
      <c r="D57" s="112">
        <v>16.724137931034484</v>
      </c>
      <c r="E57" s="111">
        <v>17.137457044673543</v>
      </c>
      <c r="F57" s="112">
        <v>14.123966942148762</v>
      </c>
    </row>
    <row r="58" spans="1:6" x14ac:dyDescent="0.3">
      <c r="A58" s="110"/>
      <c r="B58" s="75">
        <v>70</v>
      </c>
      <c r="C58" s="111">
        <v>20.927962819519752</v>
      </c>
      <c r="D58" s="112">
        <v>17.578125</v>
      </c>
      <c r="E58" s="111">
        <v>17.495180722891572</v>
      </c>
      <c r="F58" s="112">
        <v>13.83453237410072</v>
      </c>
    </row>
    <row r="59" spans="1:6" x14ac:dyDescent="0.3">
      <c r="A59" s="110"/>
      <c r="B59" s="75">
        <v>71</v>
      </c>
      <c r="C59" s="111">
        <v>21.452928094885099</v>
      </c>
      <c r="D59" s="112">
        <v>16.199999999999996</v>
      </c>
      <c r="E59" s="111">
        <v>18.397997496871085</v>
      </c>
      <c r="F59" s="112">
        <v>12.292452830188678</v>
      </c>
    </row>
    <row r="60" spans="1:6" x14ac:dyDescent="0.3">
      <c r="A60" s="110"/>
      <c r="B60" s="75">
        <v>72</v>
      </c>
      <c r="C60" s="111">
        <v>21.43836671802773</v>
      </c>
      <c r="D60" s="112">
        <v>17.237837837837834</v>
      </c>
      <c r="E60" s="111">
        <v>18.659779614325068</v>
      </c>
      <c r="F60" s="112">
        <v>15.426966292134829</v>
      </c>
    </row>
    <row r="61" spans="1:6" x14ac:dyDescent="0.3">
      <c r="A61" s="110"/>
      <c r="B61" s="75">
        <v>73</v>
      </c>
      <c r="C61" s="111">
        <v>22.253654342218397</v>
      </c>
      <c r="D61" s="112">
        <v>18.529801324503307</v>
      </c>
      <c r="E61" s="111">
        <v>20.142355008787344</v>
      </c>
      <c r="F61" s="112">
        <v>16.96153846153846</v>
      </c>
    </row>
    <row r="62" spans="1:6" x14ac:dyDescent="0.3">
      <c r="A62" s="110"/>
      <c r="B62" s="75">
        <v>74</v>
      </c>
      <c r="C62" s="111">
        <v>22.422764227642276</v>
      </c>
      <c r="D62" s="112">
        <v>19.494382022471907</v>
      </c>
      <c r="E62" s="111">
        <v>19.591044776119404</v>
      </c>
      <c r="F62" s="112">
        <v>16.899999999999999</v>
      </c>
    </row>
    <row r="63" spans="1:6" x14ac:dyDescent="0.3">
      <c r="A63" s="110"/>
      <c r="B63" s="75">
        <v>75</v>
      </c>
      <c r="C63" s="111">
        <v>23.359168241965975</v>
      </c>
      <c r="D63" s="112">
        <v>17.027027027027025</v>
      </c>
      <c r="E63" s="111">
        <v>21.322727272727274</v>
      </c>
      <c r="F63" s="112">
        <v>14.656249999999998</v>
      </c>
    </row>
    <row r="64" spans="1:6" x14ac:dyDescent="0.3">
      <c r="A64" s="110"/>
      <c r="B64" s="75">
        <v>76</v>
      </c>
      <c r="C64" s="111">
        <v>23.612068965517242</v>
      </c>
      <c r="D64" s="112">
        <v>18.030769230769231</v>
      </c>
      <c r="E64" s="111">
        <v>22.143678160919535</v>
      </c>
      <c r="F64" s="112">
        <v>16.047619047619051</v>
      </c>
    </row>
    <row r="65" spans="1:6" x14ac:dyDescent="0.3">
      <c r="A65" s="110"/>
      <c r="B65" s="75">
        <v>77</v>
      </c>
      <c r="C65" s="111">
        <v>24.34</v>
      </c>
      <c r="D65" s="112">
        <v>18.25714285714286</v>
      </c>
      <c r="E65" s="111">
        <v>23.379310344827584</v>
      </c>
      <c r="F65" s="112">
        <v>10.571428571428571</v>
      </c>
    </row>
    <row r="66" spans="1:6" x14ac:dyDescent="0.3">
      <c r="A66" s="110"/>
      <c r="B66" s="75">
        <v>78</v>
      </c>
      <c r="C66" s="111">
        <v>25.802120141342762</v>
      </c>
      <c r="D66" s="112">
        <v>21.096774193548388</v>
      </c>
      <c r="E66" s="111">
        <v>24.537500000000005</v>
      </c>
      <c r="F66" s="112">
        <v>25.666666666666671</v>
      </c>
    </row>
    <row r="67" spans="1:6" x14ac:dyDescent="0.3">
      <c r="A67" s="110"/>
      <c r="B67" s="75">
        <v>79</v>
      </c>
      <c r="C67" s="111">
        <v>26.532994923857874</v>
      </c>
      <c r="D67" s="112">
        <v>18.115384615384613</v>
      </c>
      <c r="E67" s="111">
        <v>25.843137254901965</v>
      </c>
      <c r="F67" s="112">
        <v>14.5</v>
      </c>
    </row>
    <row r="68" spans="1:6" x14ac:dyDescent="0.3">
      <c r="A68" s="110"/>
      <c r="B68" s="75">
        <v>80</v>
      </c>
      <c r="C68" s="111">
        <v>28.937106918238992</v>
      </c>
      <c r="D68" s="112">
        <v>21.812500000000004</v>
      </c>
      <c r="E68" s="111">
        <v>25.866666666666664</v>
      </c>
      <c r="F68" s="112">
        <v>16.333333333333329</v>
      </c>
    </row>
    <row r="69" spans="1:6" x14ac:dyDescent="0.3">
      <c r="A69" s="110"/>
      <c r="B69" s="75">
        <v>81</v>
      </c>
      <c r="C69" s="111">
        <v>29.056000000000001</v>
      </c>
      <c r="D69" s="112">
        <v>20.65</v>
      </c>
      <c r="E69" s="111">
        <v>30.87096774193548</v>
      </c>
      <c r="F69" s="112">
        <v>25.5</v>
      </c>
    </row>
    <row r="70" spans="1:6" x14ac:dyDescent="0.3">
      <c r="A70" s="110"/>
      <c r="B70" s="75">
        <v>82</v>
      </c>
      <c r="C70" s="111">
        <v>29.509433962264151</v>
      </c>
      <c r="D70" s="112">
        <v>21.374999999999996</v>
      </c>
      <c r="E70" s="111">
        <v>25.541666666666661</v>
      </c>
      <c r="F70" s="112">
        <v>22</v>
      </c>
    </row>
    <row r="71" spans="1:6" x14ac:dyDescent="0.3">
      <c r="A71" s="110"/>
      <c r="B71" s="75">
        <v>83</v>
      </c>
      <c r="C71" s="111">
        <v>29.776119402985074</v>
      </c>
      <c r="D71" s="112">
        <v>27.6</v>
      </c>
      <c r="E71" s="111">
        <v>28.09090909090909</v>
      </c>
      <c r="F71" s="112">
        <v>30.5</v>
      </c>
    </row>
    <row r="72" spans="1:6" x14ac:dyDescent="0.3">
      <c r="A72" s="110"/>
      <c r="B72" s="75">
        <v>84</v>
      </c>
      <c r="C72" s="111">
        <v>30.8</v>
      </c>
      <c r="D72" s="112">
        <v>28.4</v>
      </c>
      <c r="E72" s="111">
        <v>29.8</v>
      </c>
      <c r="F72" s="112">
        <v>0</v>
      </c>
    </row>
    <row r="73" spans="1:6" x14ac:dyDescent="0.3">
      <c r="A73" s="110"/>
      <c r="B73" s="75">
        <v>85</v>
      </c>
      <c r="C73" s="111">
        <v>29.968750000000004</v>
      </c>
      <c r="D73" s="112">
        <v>28</v>
      </c>
      <c r="E73" s="111">
        <v>27.333333333333329</v>
      </c>
      <c r="F73" s="112">
        <v>0</v>
      </c>
    </row>
    <row r="74" spans="1:6" x14ac:dyDescent="0.3">
      <c r="A74" s="110"/>
      <c r="B74" s="75">
        <v>86</v>
      </c>
      <c r="C74" s="111">
        <v>33.294117647058826</v>
      </c>
      <c r="D74" s="112">
        <v>25.5</v>
      </c>
      <c r="E74" s="111">
        <v>43</v>
      </c>
      <c r="F74" s="112">
        <v>27.5</v>
      </c>
    </row>
    <row r="75" spans="1:6" x14ac:dyDescent="0.3">
      <c r="A75" s="110"/>
      <c r="B75" s="75">
        <v>87</v>
      </c>
      <c r="C75" s="111">
        <v>35</v>
      </c>
      <c r="D75" s="112">
        <v>34.666666666666664</v>
      </c>
      <c r="E75" s="111">
        <v>40.333333333333343</v>
      </c>
      <c r="F75" s="112">
        <v>31</v>
      </c>
    </row>
    <row r="76" spans="1:6" x14ac:dyDescent="0.3">
      <c r="A76" s="110"/>
      <c r="B76" s="75">
        <v>88</v>
      </c>
      <c r="C76" s="111">
        <v>34.875</v>
      </c>
      <c r="D76" s="112">
        <v>0</v>
      </c>
      <c r="E76" s="111">
        <v>29.666666666666668</v>
      </c>
      <c r="F76" s="112">
        <v>0</v>
      </c>
    </row>
    <row r="77" spans="1:6" x14ac:dyDescent="0.3">
      <c r="A77" s="110"/>
      <c r="B77" s="75">
        <v>89</v>
      </c>
      <c r="C77" s="111">
        <v>40.6</v>
      </c>
      <c r="D77" s="112">
        <v>0</v>
      </c>
      <c r="E77" s="111">
        <v>0</v>
      </c>
      <c r="F77" s="112">
        <v>0</v>
      </c>
    </row>
    <row r="78" spans="1:6" x14ac:dyDescent="0.3">
      <c r="A78" s="110"/>
      <c r="B78" s="75">
        <v>90</v>
      </c>
      <c r="C78" s="111">
        <v>33.25</v>
      </c>
      <c r="D78" s="112">
        <v>19</v>
      </c>
      <c r="E78" s="111">
        <v>43</v>
      </c>
      <c r="F78" s="112">
        <v>0</v>
      </c>
    </row>
    <row r="79" spans="1:6" x14ac:dyDescent="0.3">
      <c r="A79" s="110"/>
      <c r="B79" s="75">
        <v>91</v>
      </c>
      <c r="C79" s="111">
        <v>40</v>
      </c>
      <c r="D79" s="112">
        <v>39.5</v>
      </c>
      <c r="E79" s="111">
        <v>0</v>
      </c>
      <c r="F79" s="112">
        <v>0</v>
      </c>
    </row>
    <row r="80" spans="1:6" x14ac:dyDescent="0.3">
      <c r="A80" s="110"/>
      <c r="B80" s="75">
        <v>92</v>
      </c>
      <c r="C80" s="111">
        <v>0</v>
      </c>
      <c r="D80" s="112">
        <v>0</v>
      </c>
      <c r="E80" s="111">
        <v>0</v>
      </c>
      <c r="F80" s="112">
        <v>0</v>
      </c>
    </row>
    <row r="81" spans="1:6" x14ac:dyDescent="0.3">
      <c r="A81" s="110"/>
      <c r="B81" s="75">
        <v>93</v>
      </c>
      <c r="C81" s="111">
        <v>46</v>
      </c>
      <c r="D81" s="112">
        <v>0</v>
      </c>
      <c r="E81" s="111">
        <v>0</v>
      </c>
      <c r="F81" s="112">
        <v>0</v>
      </c>
    </row>
    <row r="82" spans="1:6" x14ac:dyDescent="0.3">
      <c r="A82" s="110"/>
      <c r="B82" s="75">
        <v>94</v>
      </c>
      <c r="C82" s="111">
        <v>39</v>
      </c>
      <c r="D82" s="112">
        <v>0</v>
      </c>
      <c r="E82" s="111">
        <v>0</v>
      </c>
      <c r="F82" s="112">
        <v>0</v>
      </c>
    </row>
    <row r="83" spans="1:6" x14ac:dyDescent="0.3">
      <c r="A83" s="110"/>
      <c r="B83" s="75">
        <v>95</v>
      </c>
      <c r="C83" s="111">
        <v>49</v>
      </c>
      <c r="D83" s="112">
        <v>0</v>
      </c>
      <c r="E83" s="111">
        <v>0</v>
      </c>
      <c r="F83" s="112">
        <v>0</v>
      </c>
    </row>
    <row r="84" spans="1:6" x14ac:dyDescent="0.3">
      <c r="C84" s="111"/>
      <c r="D84" s="116"/>
      <c r="E84" s="111"/>
      <c r="F84" s="112"/>
    </row>
  </sheetData>
  <mergeCells count="3">
    <mergeCell ref="E4:F4"/>
    <mergeCell ref="C4:D4"/>
    <mergeCell ref="C3:F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vt:i4>
      </vt:variant>
    </vt:vector>
  </HeadingPairs>
  <TitlesOfParts>
    <vt:vector size="17" baseType="lpstr">
      <vt:lpstr>Tableau E1</vt:lpstr>
      <vt:lpstr>Graph1</vt:lpstr>
      <vt:lpstr>Tableau2</vt:lpstr>
      <vt:lpstr>Graph2</vt:lpstr>
      <vt:lpstr>Graph3</vt:lpstr>
      <vt:lpstr>Tableau3</vt:lpstr>
      <vt:lpstr>Tableau4</vt:lpstr>
      <vt:lpstr>Graph4</vt:lpstr>
      <vt:lpstr>Graph5</vt:lpstr>
      <vt:lpstr>Tableau5</vt:lpstr>
      <vt:lpstr>Tableau6</vt:lpstr>
      <vt:lpstr>Graph6</vt:lpstr>
      <vt:lpstr>Graph7a</vt:lpstr>
      <vt:lpstr>Graph7b</vt:lpstr>
      <vt:lpstr>Graph8</vt:lpstr>
      <vt:lpstr>TableauA</vt:lpstr>
      <vt:lpstr>Graph3!_Hlk202283109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Soulat, Laurent</dc:creator>
  <cp:lastModifiedBy>Mahieu, Ronan</cp:lastModifiedBy>
  <dcterms:created xsi:type="dcterms:W3CDTF">2025-07-01T09:22:27Z</dcterms:created>
  <dcterms:modified xsi:type="dcterms:W3CDTF">2025-07-17T11:39:04Z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e1e3e5-28aa-42d2-a9d5-f117a2286530_Enabled">
    <vt:lpwstr>true</vt:lpwstr>
  </property>
  <property fmtid="{D5CDD505-2E9C-101B-9397-08002B2CF9AE}" pid="3" name="MSIP_Label_94e1e3e5-28aa-42d2-a9d5-f117a2286530_SetDate">
    <vt:lpwstr>2025-07-01T09:31:13Z</vt:lpwstr>
  </property>
  <property fmtid="{D5CDD505-2E9C-101B-9397-08002B2CF9AE}" pid="4" name="MSIP_Label_94e1e3e5-28aa-42d2-a9d5-f117a2286530_Method">
    <vt:lpwstr>Standard</vt:lpwstr>
  </property>
  <property fmtid="{D5CDD505-2E9C-101B-9397-08002B2CF9AE}" pid="5" name="MSIP_Label_94e1e3e5-28aa-42d2-a9d5-f117a2286530_Name">
    <vt:lpwstr>C2-Interne avec marquage</vt:lpwstr>
  </property>
  <property fmtid="{D5CDD505-2E9C-101B-9397-08002B2CF9AE}" pid="6" name="MSIP_Label_94e1e3e5-28aa-42d2-a9d5-f117a2286530_SiteId">
    <vt:lpwstr>6eab6365-8194-49c6-a4d0-e2d1a0fbeb74</vt:lpwstr>
  </property>
  <property fmtid="{D5CDD505-2E9C-101B-9397-08002B2CF9AE}" pid="7" name="MSIP_Label_94e1e3e5-28aa-42d2-a9d5-f117a2286530_ActionId">
    <vt:lpwstr>9cabac05-e914-4a5f-a557-342f3d672691</vt:lpwstr>
  </property>
  <property fmtid="{D5CDD505-2E9C-101B-9397-08002B2CF9AE}" pid="8" name="MSIP_Label_94e1e3e5-28aa-42d2-a9d5-f117a2286530_ContentBits">
    <vt:lpwstr>2</vt:lpwstr>
  </property>
</Properties>
</file>