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15 Form Pro Conso 2021\"/>
    </mc:Choice>
  </mc:AlternateContent>
  <xr:revisionPtr revIDLastSave="0" documentId="13_ncr:1_{398C4521-272E-429F-9B6E-1E16F387D50E}" xr6:coauthVersionLast="47" xr6:coauthVersionMax="47" xr10:uidLastSave="{00000000-0000-0000-0000-000000000000}"/>
  <bookViews>
    <workbookView xWindow="-120" yWindow="-120" windowWidth="25440" windowHeight="15390" tabRatio="1000" xr2:uid="{965ED2B9-9084-4C1E-8967-758CB76D8A81}"/>
  </bookViews>
  <sheets>
    <sheet name="volumes annuels" sheetId="93" r:id="rId1"/>
    <sheet name="volumes mensuels" sheetId="94" r:id="rId2"/>
    <sheet name="profil des bénéficiaires" sheetId="99" r:id="rId3"/>
    <sheet name="coûts mensuels" sheetId="16" r:id="rId4"/>
    <sheet name="top10 domaines" sheetId="86" r:id="rId5"/>
    <sheet name="durées" sheetId="60" r:id="rId6"/>
    <sheet name="certif par type de répertoire" sheetId="88" r:id="rId7"/>
    <sheet name="coûts formation par certif" sheetId="89" r:id="rId8"/>
    <sheet name="top20 certif" sheetId="103" r:id="rId9"/>
    <sheet name="cout moyen top20" sheetId="9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93" l="1"/>
  <c r="D4" i="93"/>
  <c r="C4" i="93"/>
  <c r="C3" i="93"/>
  <c r="F26" i="94" l="1"/>
  <c r="E26" i="94"/>
  <c r="H49" i="94"/>
  <c r="G25" i="94"/>
  <c r="G24" i="94"/>
  <c r="G23" i="94"/>
  <c r="G22" i="94"/>
  <c r="G21" i="94"/>
  <c r="G20" i="94"/>
  <c r="G19" i="94"/>
  <c r="G18" i="94"/>
  <c r="G17" i="94"/>
  <c r="G16" i="94"/>
  <c r="G15" i="94"/>
  <c r="G14" i="94"/>
  <c r="H25" i="94" s="1"/>
  <c r="G13" i="94"/>
  <c r="G12" i="94"/>
  <c r="G11" i="94"/>
  <c r="G10" i="94"/>
  <c r="G9" i="94"/>
  <c r="G8" i="94"/>
  <c r="G7" i="94"/>
  <c r="G6" i="94"/>
  <c r="G5" i="94"/>
  <c r="G4" i="94"/>
  <c r="G3" i="94"/>
  <c r="G2" i="94"/>
  <c r="E4" i="93"/>
  <c r="E3" i="93"/>
  <c r="H13" i="94" l="1"/>
  <c r="F3" i="88" l="1"/>
  <c r="F4" i="88"/>
  <c r="F5" i="88"/>
  <c r="F6" i="88"/>
  <c r="F7" i="88"/>
  <c r="F2" i="88"/>
</calcChain>
</file>

<file path=xl/sharedStrings.xml><?xml version="1.0" encoding="utf-8"?>
<sst xmlns="http://schemas.openxmlformats.org/spreadsheetml/2006/main" count="202" uniqueCount="100">
  <si>
    <t>Ensemble</t>
  </si>
  <si>
    <t>TOSA</t>
  </si>
  <si>
    <t>Bilan de compétences</t>
  </si>
  <si>
    <t>Permis de conduire catégorie B</t>
  </si>
  <si>
    <t>BULATS - Linguaskill</t>
  </si>
  <si>
    <t>Accompagnement VAE</t>
  </si>
  <si>
    <t>Certification professionnelle en langue Pipplet FLEX</t>
  </si>
  <si>
    <t>Permis de conduire catégorie C</t>
  </si>
  <si>
    <t>LILATE - Live Language Test</t>
  </si>
  <si>
    <t>Certification Bureautique</t>
  </si>
  <si>
    <t>CAP esthétique cosmétique parfumerie</t>
  </si>
  <si>
    <t>CAP, BEP</t>
  </si>
  <si>
    <t>Bac ou brevet pro.</t>
  </si>
  <si>
    <t>Bac + 2 ou supérieur</t>
  </si>
  <si>
    <t>Diplôme</t>
  </si>
  <si>
    <t>Préqualification</t>
  </si>
  <si>
    <t>Sexe</t>
  </si>
  <si>
    <r>
      <t>Tranche d’âge</t>
    </r>
    <r>
      <rPr>
        <sz val="10"/>
        <color rgb="FF000000"/>
        <rFont val="Calibri"/>
        <family val="2"/>
        <scheme val="minor"/>
      </rPr>
      <t xml:space="preserve"> </t>
    </r>
  </si>
  <si>
    <t>Moins de 25 ans</t>
  </si>
  <si>
    <t>25 à 39 ans</t>
  </si>
  <si>
    <t>40 à 49 ans</t>
  </si>
  <si>
    <t>50 ans et plus</t>
  </si>
  <si>
    <t>Demandeurs d'emploi</t>
  </si>
  <si>
    <t>Femme</t>
  </si>
  <si>
    <t>Homme</t>
  </si>
  <si>
    <t>Test Bright Language - évaluation d'Anglais professionnel</t>
  </si>
  <si>
    <t>Test Bright Anglais "level A"</t>
  </si>
  <si>
    <t>Permis de conduire</t>
  </si>
  <si>
    <t>2021</t>
  </si>
  <si>
    <t xml:space="preserve">Certificat d'aptitude à la conduite en sécurité  </t>
  </si>
  <si>
    <t xml:space="preserve">Tests TOEIC </t>
  </si>
  <si>
    <t xml:space="preserve">PCIE </t>
  </si>
  <si>
    <t>Transport, manutention, magasinage</t>
  </si>
  <si>
    <t>Secrétariat, bureautique</t>
  </si>
  <si>
    <t>Langues vivantes</t>
  </si>
  <si>
    <t>Développement des capacités d'orientation</t>
  </si>
  <si>
    <t>Informatique, traitement de l'information</t>
  </si>
  <si>
    <t>Sécurité des biens et des personnes</t>
  </si>
  <si>
    <t>Coiffure, esthétique</t>
  </si>
  <si>
    <t xml:space="preserve">Agro-alimentaire </t>
  </si>
  <si>
    <t>Echanges, gestion</t>
  </si>
  <si>
    <t>Génie civil, construction</t>
  </si>
  <si>
    <t>Salariés &amp; autres</t>
  </si>
  <si>
    <t>ACRE</t>
  </si>
  <si>
    <t>Bilan compétence</t>
  </si>
  <si>
    <t>RNCP</t>
  </si>
  <si>
    <t>VAE</t>
  </si>
  <si>
    <t>Coût moyen 2021</t>
  </si>
  <si>
    <t>Volume 2021</t>
  </si>
  <si>
    <t>Certif</t>
  </si>
  <si>
    <t>Répertoire Spécifique</t>
  </si>
  <si>
    <t>RS</t>
  </si>
  <si>
    <t>Top 20 des certif 2021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</si>
  <si>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</si>
  <si>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</si>
  <si>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</si>
  <si>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</si>
  <si>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</si>
  <si>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</si>
  <si>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</si>
  <si>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</si>
  <si>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</si>
  <si>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</si>
  <si>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</si>
  <si>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</si>
  <si>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Dossiers demandeurs d'emploi</t>
  </si>
  <si>
    <t>Dossiers salariés &amp; autres</t>
  </si>
  <si>
    <t>ensemble</t>
  </si>
  <si>
    <t xml:space="preserve">mai </t>
  </si>
  <si>
    <t>Test Bright Language</t>
  </si>
  <si>
    <t>FCO - transport de marchandises</t>
  </si>
  <si>
    <t>Certification IT</t>
  </si>
  <si>
    <t xml:space="preserve">Formation spécifique en mat. d'hygiène alimentaire </t>
  </si>
  <si>
    <t>Examen d'accès à la prof. de conducteur de VTC</t>
  </si>
  <si>
    <t>LILATE</t>
  </si>
  <si>
    <t xml:space="preserve">Caces R489 </t>
  </si>
  <si>
    <t xml:space="preserve">PCIE  </t>
  </si>
  <si>
    <t>Tests TOEIC</t>
  </si>
  <si>
    <t>1,4 M</t>
  </si>
  <si>
    <t>0,7 M</t>
  </si>
  <si>
    <t>0,4 M</t>
  </si>
  <si>
    <t>0,6 M</t>
  </si>
  <si>
    <t>1,0 M</t>
  </si>
  <si>
    <t>2,1 M</t>
  </si>
  <si>
    <t xml:space="preserve">Ensemble </t>
  </si>
  <si>
    <t>Non Cadres</t>
  </si>
  <si>
    <t>Cadres</t>
  </si>
  <si>
    <t>Profession et catégorie sociale</t>
  </si>
  <si>
    <t>Bilan de compétence</t>
  </si>
  <si>
    <t>Nombre mensuel de dossiers selon le statut du bénéficiaire</t>
  </si>
  <si>
    <t>Principales caractéristiques des bénéficiaires de formation</t>
  </si>
  <si>
    <t xml:space="preserve">Evolution mensuelle du coût moyen de formation selon le statut du bénéficiaire entre le 1er janvier 2020 et le 31 décembre 2021 </t>
  </si>
  <si>
    <t>Top 10 des domaines de formation en fonction du statut du bénéficiaire en 2021</t>
  </si>
  <si>
    <t>Durée moyenne de formation (en nombre d’heures) en fonction du type de bénéficiaires en 2021</t>
  </si>
  <si>
    <t>Part des dossiers de formation suivie par motif d’éligibilité en 2021 (voir rubrique champ de l’étude).</t>
  </si>
  <si>
    <t>Coût moyen des formations selon leur motif d’éligibilité en 2021</t>
  </si>
  <si>
    <t>Proportion des dossiers par certification suivie en 2020 et 2021</t>
  </si>
  <si>
    <t>Coût moyen du top 20 des certifications suivies en 2021</t>
  </si>
  <si>
    <t>Nombre de dossiers de formation selon le statut du bénéficiaire</t>
  </si>
  <si>
    <t>Top 10 des domaines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</si>
</sst>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3" fillId="0" borderId="0" xfId="2"/>
    <xf numFmtId="1" fontId="0" fillId="0" borderId="0" xfId="0" applyNumberFormat="1"/>
    <xf numFmtId="9" fontId="0" fillId="0" borderId="0" xfId="3" applyFont="1"/>
    <xf numFmtId="164" fontId="0" fillId="0" borderId="0" xfId="1" applyNumberFormat="1" applyFont="1" applyAlignment="1">
      <alignment wrapText="1"/>
    </xf>
    <xf numFmtId="164" fontId="3" fillId="0" borderId="0" xfId="1" applyNumberFormat="1" applyFont="1"/>
    <xf numFmtId="9" fontId="0" fillId="0" borderId="0" xfId="3" applyNumberFormat="1" applyFont="1"/>
    <xf numFmtId="166" fontId="0" fillId="0" borderId="0" xfId="0" applyNumberFormat="1"/>
    <xf numFmtId="9" fontId="0" fillId="3" borderId="0" xfId="3" applyNumberFormat="1" applyFont="1" applyFill="1"/>
    <xf numFmtId="0" fontId="5" fillId="0" borderId="3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0" xfId="0" applyAlignment="1"/>
    <xf numFmtId="9" fontId="0" fillId="3" borderId="0" xfId="3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9" fontId="0" fillId="0" borderId="0" xfId="3" applyFont="1" applyBorder="1"/>
    <xf numFmtId="9" fontId="0" fillId="3" borderId="7" xfId="3" applyNumberFormat="1" applyFont="1" applyFill="1" applyBorder="1"/>
    <xf numFmtId="165" fontId="0" fillId="0" borderId="0" xfId="3" applyNumberFormat="1" applyFont="1"/>
    <xf numFmtId="9" fontId="2" fillId="0" borderId="6" xfId="0" applyNumberFormat="1" applyFont="1" applyBorder="1"/>
    <xf numFmtId="0" fontId="6" fillId="0" borderId="5" xfId="0" applyFont="1" applyBorder="1" applyAlignment="1">
      <alignment horizontal="center" vertical="center" wrapText="1"/>
    </xf>
    <xf numFmtId="0" fontId="3" fillId="0" borderId="0" xfId="2" applyFill="1"/>
    <xf numFmtId="9" fontId="5" fillId="0" borderId="4" xfId="0" applyNumberFormat="1" applyFont="1" applyBorder="1" applyAlignment="1">
      <alignment vertical="center"/>
    </xf>
    <xf numFmtId="5" fontId="0" fillId="0" borderId="0" xfId="1" applyNumberFormat="1" applyFont="1" applyFill="1"/>
    <xf numFmtId="167" fontId="0" fillId="0" borderId="0" xfId="0" applyNumberFormat="1"/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9" fontId="5" fillId="0" borderId="12" xfId="0" applyNumberFormat="1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1" fontId="0" fillId="0" borderId="0" xfId="1" applyNumberFormat="1" applyFont="1"/>
    <xf numFmtId="9" fontId="0" fillId="0" borderId="0" xfId="0" applyNumberFormat="1" applyFont="1"/>
    <xf numFmtId="9" fontId="5" fillId="4" borderId="12" xfId="0" applyNumberFormat="1" applyFont="1" applyFill="1" applyBorder="1" applyAlignment="1">
      <alignment vertical="center"/>
    </xf>
    <xf numFmtId="9" fontId="5" fillId="4" borderId="4" xfId="0" applyNumberFormat="1" applyFont="1" applyFill="1" applyBorder="1" applyAlignment="1">
      <alignment vertical="center"/>
    </xf>
    <xf numFmtId="0" fontId="2" fillId="0" borderId="0" xfId="0" applyFont="1" applyAlignment="1"/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ont="1" applyFill="1" applyBorder="1"/>
    <xf numFmtId="0" fontId="0" fillId="6" borderId="0" xfId="0" applyFont="1" applyFill="1" applyBorder="1"/>
    <xf numFmtId="0" fontId="0" fillId="6" borderId="0" xfId="0" applyFill="1" applyBorder="1"/>
    <xf numFmtId="0" fontId="0" fillId="6" borderId="0" xfId="0" applyFill="1"/>
  </cellXfs>
  <cellStyles count="4">
    <cellStyle name="Milliers" xfId="1" builtinId="3"/>
    <cellStyle name="Normal" xfId="0" builtinId="0"/>
    <cellStyle name="Normal 2" xfId="2" xr:uid="{D059F9EB-66B4-47AC-AECE-689EFCAF02A6}"/>
    <cellStyle name="Pourcentage" xfId="3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2020 : 1,0 million de dossiers</a:t>
            </a:r>
          </a:p>
        </c:rich>
      </c:tx>
      <c:layout>
        <c:manualLayout>
          <c:xMode val="edge"/>
          <c:yMode val="edge"/>
          <c:x val="9.1103526734926055E-2"/>
          <c:y val="2.7777860363340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166097838452788"/>
          <c:y val="0.21800925925925929"/>
          <c:w val="0.57296928327645047"/>
          <c:h val="0.58291666666666664"/>
        </c:manualLayout>
      </c:layout>
      <c:pieChart>
        <c:varyColors val="1"/>
        <c:ser>
          <c:idx val="0"/>
          <c:order val="0"/>
          <c:tx>
            <c:strRef>
              <c:f>'volumes annuels'!$B$3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13-4DD1-B18B-D00417CCBFF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13-4DD1-B18B-D00417CCBFF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145396074637431"/>
                      <c:h val="0.219437153689122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013-4DD1-B18B-D00417CCBFFA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59240547150037"/>
                      <c:h val="0.237528433945756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013-4DD1-B18B-D00417CCBFFA}"/>
                </c:ext>
              </c:extLst>
            </c:dLbl>
            <c:numFmt formatCode="#,##0.0\ &quot;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'volumes annuels'!$C$2:$D$2</c:f>
              <c:strCache>
                <c:ptCount val="2"/>
                <c:pt idx="0">
                  <c:v>Demandeurs d'emploi</c:v>
                </c:pt>
                <c:pt idx="1">
                  <c:v>Salariés &amp; autres</c:v>
                </c:pt>
              </c:strCache>
            </c:strRef>
          </c:cat>
          <c:val>
            <c:numRef>
              <c:f>'volumes annuels'!$C$3:$D$3</c:f>
              <c:numCache>
                <c:formatCode>_-* #\ ##0.0_-;\-* #\ ##0.0_-;_-* "-"??_-;_-@_-</c:formatCode>
                <c:ptCount val="2"/>
                <c:pt idx="0">
                  <c:v>0.37</c:v>
                </c:pt>
                <c:pt idx="1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3-4DD1-B18B-D00417CCB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'cout moyen top20'!$B$2</c:f>
              <c:strCache>
                <c:ptCount val="1"/>
                <c:pt idx="0">
                  <c:v>Top 20 des certif 2021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D7-4CB2-AB65-5042A791D1D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D7-4CB2-AB65-5042A791D1D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8D7-4CB2-AB65-5042A791D1D2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D7-4CB2-AB65-5042A791D1D2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D7-4CB2-AB65-5042A791D1D2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8D7-4CB2-AB65-5042A791D1D2}"/>
              </c:ext>
            </c:extLst>
          </c:dPt>
          <c:dLbls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'cout moyen top20'!$B$4:$B$23</c:f>
              <c:strCache>
                <c:ptCount val="20"/>
                <c:pt idx="0">
                  <c:v>LILATE</c:v>
                </c:pt>
                <c:pt idx="1">
                  <c:v>FCO - transport de marchandises</c:v>
                </c:pt>
                <c:pt idx="2">
                  <c:v>Examen d'accès à la prof. de conducteur de VTC</c:v>
                </c:pt>
                <c:pt idx="3">
                  <c:v>CAP esthétique cosmétique parfumerie</c:v>
                </c:pt>
                <c:pt idx="4">
                  <c:v>Certification IT</c:v>
                </c:pt>
                <c:pt idx="5">
                  <c:v>Permis de conduire catégorie C</c:v>
                </c:pt>
                <c:pt idx="6">
                  <c:v>BULATS - Linguaskill</c:v>
                </c:pt>
                <c:pt idx="7">
                  <c:v>Test Bright Anglais "level A"</c:v>
                </c:pt>
                <c:pt idx="8">
                  <c:v>Test Bright Language - évaluation d'Anglais professionnel</c:v>
                </c:pt>
                <c:pt idx="9">
                  <c:v>Caces R489 </c:v>
                </c:pt>
                <c:pt idx="10">
                  <c:v>Accompagnement VAE</c:v>
                </c:pt>
                <c:pt idx="11">
                  <c:v>Formation spécifique en mat. d'hygiène alimentaire </c:v>
                </c:pt>
                <c:pt idx="12">
                  <c:v>PCIE  </c:v>
                </c:pt>
                <c:pt idx="13">
                  <c:v>Certification Bureautique</c:v>
                </c:pt>
                <c:pt idx="14">
                  <c:v>Bilan de compétences</c:v>
                </c:pt>
                <c:pt idx="15">
                  <c:v>Tests TOEIC</c:v>
                </c:pt>
                <c:pt idx="16">
                  <c:v>TOSA</c:v>
                </c:pt>
                <c:pt idx="17">
                  <c:v>Certification professionnelle en langue Pipplet FLEX</c:v>
                </c:pt>
                <c:pt idx="18">
                  <c:v>ACRE</c:v>
                </c:pt>
                <c:pt idx="19">
                  <c:v>Permis de conduire catégorie B</c:v>
                </c:pt>
              </c:strCache>
            </c:strRef>
          </c:cat>
          <c:val>
            <c:numRef>
              <c:f>'cout moyen top20'!$C$4:$C$23</c:f>
              <c:numCache>
                <c:formatCode>0.0</c:formatCode>
                <c:ptCount val="20"/>
                <c:pt idx="0">
                  <c:v>1419.4145063000001</c:v>
                </c:pt>
                <c:pt idx="1">
                  <c:v>646.78717769000002</c:v>
                </c:pt>
                <c:pt idx="2">
                  <c:v>1138.2208439000001</c:v>
                </c:pt>
                <c:pt idx="3">
                  <c:v>1192.5538887</c:v>
                </c:pt>
                <c:pt idx="4">
                  <c:v>1420.8081431000001</c:v>
                </c:pt>
                <c:pt idx="5">
                  <c:v>1932.9811098</c:v>
                </c:pt>
                <c:pt idx="6">
                  <c:v>1554.9171578</c:v>
                </c:pt>
                <c:pt idx="7">
                  <c:v>1659.2861866999999</c:v>
                </c:pt>
                <c:pt idx="8">
                  <c:v>1500.132339</c:v>
                </c:pt>
                <c:pt idx="9">
                  <c:v>698.18752427000004</c:v>
                </c:pt>
                <c:pt idx="10">
                  <c:v>1113.8143485999999</c:v>
                </c:pt>
                <c:pt idx="11">
                  <c:v>610.01448074999996</c:v>
                </c:pt>
                <c:pt idx="12">
                  <c:v>1616.3207384</c:v>
                </c:pt>
                <c:pt idx="13">
                  <c:v>1669.3956505000001</c:v>
                </c:pt>
                <c:pt idx="14">
                  <c:v>1639.8145794</c:v>
                </c:pt>
                <c:pt idx="15">
                  <c:v>1527.1816188</c:v>
                </c:pt>
                <c:pt idx="16">
                  <c:v>1389.8371814</c:v>
                </c:pt>
                <c:pt idx="17">
                  <c:v>1576.1875901000001</c:v>
                </c:pt>
                <c:pt idx="18">
                  <c:v>1472.4219522000001</c:v>
                </c:pt>
                <c:pt idx="19">
                  <c:v>1015.8638855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D7-4CB2-AB65-5042A791D1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10560143"/>
        <c:axId val="1310555567"/>
      </c:barChart>
      <c:valAx>
        <c:axId val="1310555567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310560143"/>
        <c:crosses val="autoZero"/>
        <c:crossBetween val="between"/>
      </c:valAx>
      <c:catAx>
        <c:axId val="13105601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0555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/>
              <a:t>2021 : 2,1 millions de  dossiers</a:t>
            </a:r>
          </a:p>
        </c:rich>
      </c:tx>
      <c:layout>
        <c:manualLayout>
          <c:xMode val="edge"/>
          <c:yMode val="edge"/>
          <c:x val="6.4461942257217852E-2"/>
          <c:y val="3.309692671394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'volumes annuels'!$B$4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04-4456-AE24-2DF25B199B3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04-4456-AE24-2DF25B199B3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1990767691003608"/>
                      <c:h val="0.22416522402784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204-4456-AE24-2DF25B199B3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8710735001541"/>
                      <c:h val="0.237528433945756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204-4456-AE24-2DF25B199B34}"/>
                </c:ext>
              </c:extLst>
            </c:dLbl>
            <c:numFmt formatCode="#,##0.0\ &quot;M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'volumes annuels'!$C$2:$D$2</c:f>
              <c:strCache>
                <c:ptCount val="2"/>
                <c:pt idx="0">
                  <c:v>Demandeurs d'emploi</c:v>
                </c:pt>
                <c:pt idx="1">
                  <c:v>Salariés &amp; autres</c:v>
                </c:pt>
              </c:strCache>
            </c:strRef>
          </c:cat>
          <c:val>
            <c:numRef>
              <c:f>'volumes annuels'!$C$4:$D$4</c:f>
              <c:numCache>
                <c:formatCode>_-* #\ ##0.0_-;\-* #\ ##0.0_-;_-* "-"??_-;_-@_-</c:formatCode>
                <c:ptCount val="2"/>
                <c:pt idx="0">
                  <c:v>0.7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04-4456-AE24-2DF25B199B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'volumes mensuels'!$E$1</c:f>
              <c:strCache>
                <c:ptCount val="1"/>
                <c:pt idx="0">
                  <c:v> Dossiers salariés &amp; autres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'volumes mensuels'!$D$2:$D$25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 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 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'volumes mensuels'!$E$2:$E$25</c:f>
              <c:numCache>
                <c:formatCode>_-* #\ ##0_-;\-* #\ ##0_-;_-* "-"??_-;_-@_-</c:formatCode>
                <c:ptCount val="24"/>
                <c:pt idx="0">
                  <c:v>38210</c:v>
                </c:pt>
                <c:pt idx="1">
                  <c:v>31398</c:v>
                </c:pt>
                <c:pt idx="2">
                  <c:v>23406</c:v>
                </c:pt>
                <c:pt idx="3">
                  <c:v>18110</c:v>
                </c:pt>
                <c:pt idx="4">
                  <c:v>22541</c:v>
                </c:pt>
                <c:pt idx="5">
                  <c:v>40221</c:v>
                </c:pt>
                <c:pt idx="6">
                  <c:v>58953</c:v>
                </c:pt>
                <c:pt idx="7">
                  <c:v>45706</c:v>
                </c:pt>
                <c:pt idx="8">
                  <c:v>87239</c:v>
                </c:pt>
                <c:pt idx="9">
                  <c:v>90033</c:v>
                </c:pt>
                <c:pt idx="10">
                  <c:v>92453</c:v>
                </c:pt>
                <c:pt idx="11">
                  <c:v>80406</c:v>
                </c:pt>
                <c:pt idx="12">
                  <c:v>85527</c:v>
                </c:pt>
                <c:pt idx="13">
                  <c:v>86733</c:v>
                </c:pt>
                <c:pt idx="14">
                  <c:v>118660</c:v>
                </c:pt>
                <c:pt idx="15">
                  <c:v>116348</c:v>
                </c:pt>
                <c:pt idx="16">
                  <c:v>122610</c:v>
                </c:pt>
                <c:pt idx="17">
                  <c:v>147278</c:v>
                </c:pt>
                <c:pt idx="18">
                  <c:v>131491</c:v>
                </c:pt>
                <c:pt idx="19">
                  <c:v>84542</c:v>
                </c:pt>
                <c:pt idx="20">
                  <c:v>126363</c:v>
                </c:pt>
                <c:pt idx="21">
                  <c:v>140733</c:v>
                </c:pt>
                <c:pt idx="22">
                  <c:v>142867</c:v>
                </c:pt>
                <c:pt idx="23">
                  <c:v>132894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EF1-BBFD-B3136EDE1C04}"/>
            </c:ext>
          </c:extLst>
        </c:ser>
        <c:ser>
          <c:idx val="1"/>
          <c:order val="1"/>
          <c:tx>
            <c:strRef>
              <c:f>'volumes mensuels'!$F$1</c:f>
              <c:strCache>
                <c:ptCount val="1"/>
                <c:pt idx="0">
                  <c:v> Dossiers demandeurs d'emploi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'volumes mensuels'!$D$2:$D$25</c:f>
              <c:strCache>
                <c:ptCount val="24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 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janvier</c:v>
                </c:pt>
                <c:pt idx="13">
                  <c:v>février</c:v>
                </c:pt>
                <c:pt idx="14">
                  <c:v>mars</c:v>
                </c:pt>
                <c:pt idx="15">
                  <c:v>avril</c:v>
                </c:pt>
                <c:pt idx="16">
                  <c:v>mai </c:v>
                </c:pt>
                <c:pt idx="17">
                  <c:v>juin</c:v>
                </c:pt>
                <c:pt idx="18">
                  <c:v>juillet</c:v>
                </c:pt>
                <c:pt idx="19">
                  <c:v>août</c:v>
                </c:pt>
                <c:pt idx="20">
                  <c:v>septembre</c:v>
                </c:pt>
                <c:pt idx="21">
                  <c:v>octobre</c:v>
                </c:pt>
                <c:pt idx="22">
                  <c:v>novembre</c:v>
                </c:pt>
                <c:pt idx="23">
                  <c:v>décembre</c:v>
                </c:pt>
              </c:strCache>
            </c:strRef>
          </c:cat>
          <c:val>
            <c:numRef>
              <c:f>'volumes mensuels'!$F$2:$F$25</c:f>
              <c:numCache>
                <c:formatCode>_-* #\ ##0_-;\-* #\ ##0_-;_-* "-"??_-;_-@_-</c:formatCode>
                <c:ptCount val="24"/>
                <c:pt idx="0">
                  <c:v>16555</c:v>
                </c:pt>
                <c:pt idx="1">
                  <c:v>16519</c:v>
                </c:pt>
                <c:pt idx="2">
                  <c:v>10016</c:v>
                </c:pt>
                <c:pt idx="3">
                  <c:v>11947</c:v>
                </c:pt>
                <c:pt idx="4">
                  <c:v>20702</c:v>
                </c:pt>
                <c:pt idx="5">
                  <c:v>35397</c:v>
                </c:pt>
                <c:pt idx="6">
                  <c:v>34915</c:v>
                </c:pt>
                <c:pt idx="7">
                  <c:v>28172</c:v>
                </c:pt>
                <c:pt idx="8">
                  <c:v>53104</c:v>
                </c:pt>
                <c:pt idx="9">
                  <c:v>51369</c:v>
                </c:pt>
                <c:pt idx="10">
                  <c:v>48460</c:v>
                </c:pt>
                <c:pt idx="11">
                  <c:v>41419</c:v>
                </c:pt>
                <c:pt idx="12">
                  <c:v>47884</c:v>
                </c:pt>
                <c:pt idx="13">
                  <c:v>48772</c:v>
                </c:pt>
                <c:pt idx="14">
                  <c:v>61906</c:v>
                </c:pt>
                <c:pt idx="15">
                  <c:v>57397</c:v>
                </c:pt>
                <c:pt idx="16">
                  <c:v>56535</c:v>
                </c:pt>
                <c:pt idx="17">
                  <c:v>60345</c:v>
                </c:pt>
                <c:pt idx="18">
                  <c:v>52083</c:v>
                </c:pt>
                <c:pt idx="19">
                  <c:v>37586</c:v>
                </c:pt>
                <c:pt idx="20">
                  <c:v>57704</c:v>
                </c:pt>
                <c:pt idx="21">
                  <c:v>63274</c:v>
                </c:pt>
                <c:pt idx="22">
                  <c:v>62749</c:v>
                </c:pt>
                <c:pt idx="23">
                  <c:v>54990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7-4EF1-BBFD-B3136EDE1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030376"/>
        <c:axId val="408030048"/>
      </c:barChart>
      <c:catAx>
        <c:axId val="40803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8030048"/>
        <c:crosses val="autoZero"/>
        <c:auto val="1"/>
        <c:lblAlgn val="ctr"/>
        <c:lblOffset val="100"/>
        <c:tickLblSkip val="1"/>
        <c:noMultiLvlLbl val="0"/>
      </c:catAx>
      <c:valAx>
        <c:axId val="4080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8030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25319274410253E-2"/>
          <c:y val="1.4043799625673871E-2"/>
          <c:w val="0.93881437144283364"/>
          <c:h val="0.80843560589081953"/>
        </c:manualLayout>
      </c:layout>
      <c:lineChart>
        <c:grouping val="standard"/>
        <c:varyColors val="0"/>
        <c:ser>
          <c:idx val="0"/>
          <c:order val="0"/>
          <c:tx>
            <c:strRef>
              <c:f>'coûts mensuels'!$C$1</c:f>
              <c:strCache>
                <c:ptCount val="1"/>
                <c:pt idx="0">
                  <c:v> Salariés &amp; autres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'coûts mensuels'!$A$3:$B$26</c:f>
              <c:multiLvlStrCache>
                <c:ptCount val="24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  <c:pt idx="12">
                    <c:v>janvier</c:v>
                  </c:pt>
                  <c:pt idx="13">
                    <c:v>février</c:v>
                  </c:pt>
                  <c:pt idx="14">
                    <c:v>mars</c:v>
                  </c:pt>
                  <c:pt idx="15">
                    <c:v>avril</c:v>
                  </c:pt>
                  <c:pt idx="16">
                    <c:v>mai</c:v>
                  </c:pt>
                  <c:pt idx="17">
                    <c:v>juin</c:v>
                  </c:pt>
                  <c:pt idx="18">
                    <c:v>juillet</c:v>
                  </c:pt>
                  <c:pt idx="19">
                    <c:v>août</c:v>
                  </c:pt>
                  <c:pt idx="20">
                    <c:v>septembre</c:v>
                  </c:pt>
                  <c:pt idx="21">
                    <c:v>octobre</c:v>
                  </c:pt>
                  <c:pt idx="22">
                    <c:v>novembre</c:v>
                  </c:pt>
                  <c:pt idx="23">
                    <c:v>décembre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'coûts mensuels'!$C$3:$C$26</c:f>
              <c:numCache>
                <c:formatCode>"€"#,##0_);\("€"#,##0\)</c:formatCode>
                <c:ptCount val="24"/>
                <c:pt idx="0">
                  <c:v>1238.7587963999999</c:v>
                </c:pt>
                <c:pt idx="1">
                  <c:v>1278.7152401000001</c:v>
                </c:pt>
                <c:pt idx="2">
                  <c:v>1330.2970720999999</c:v>
                </c:pt>
                <c:pt idx="3">
                  <c:v>1290.8794439999999</c:v>
                </c:pt>
                <c:pt idx="4">
                  <c:v>1296.6104095000001</c:v>
                </c:pt>
                <c:pt idx="5">
                  <c:v>1275.4714679000001</c:v>
                </c:pt>
                <c:pt idx="6">
                  <c:v>1273.5977181999999</c:v>
                </c:pt>
                <c:pt idx="7">
                  <c:v>1251.5670471999999</c:v>
                </c:pt>
                <c:pt idx="8">
                  <c:v>1305.1362663</c:v>
                </c:pt>
                <c:pt idx="9">
                  <c:v>1322.2914733</c:v>
                </c:pt>
                <c:pt idx="10">
                  <c:v>1332.7197963000001</c:v>
                </c:pt>
                <c:pt idx="11">
                  <c:v>1340.7539554</c:v>
                </c:pt>
                <c:pt idx="12">
                  <c:v>1317.2057926</c:v>
                </c:pt>
                <c:pt idx="13">
                  <c:v>1287.594983</c:v>
                </c:pt>
                <c:pt idx="14">
                  <c:v>1329.7553201999999</c:v>
                </c:pt>
                <c:pt idx="15">
                  <c:v>1362.9898854999999</c:v>
                </c:pt>
                <c:pt idx="16">
                  <c:v>1430.8802000000001</c:v>
                </c:pt>
                <c:pt idx="17">
                  <c:v>1521.3388281</c:v>
                </c:pt>
                <c:pt idx="18">
                  <c:v>1516.7374397000001</c:v>
                </c:pt>
                <c:pt idx="19">
                  <c:v>1425.2876928999999</c:v>
                </c:pt>
                <c:pt idx="20">
                  <c:v>1426.4983359</c:v>
                </c:pt>
                <c:pt idx="21">
                  <c:v>1424.7924298</c:v>
                </c:pt>
                <c:pt idx="22">
                  <c:v>1417.3659783999999</c:v>
                </c:pt>
                <c:pt idx="23">
                  <c:v>1428.0162067000001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E9D-4DAA-8E5A-513FE981AA70}"/>
            </c:ext>
          </c:extLst>
        </c:ser>
        <c:ser>
          <c:idx val="1"/>
          <c:order val="1"/>
          <c:tx>
            <c:strRef>
              <c:f>'coûts mensuels'!$D$1</c:f>
              <c:strCache>
                <c:ptCount val="1"/>
                <c:pt idx="0">
                  <c:v> Demandeurs d'emploi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alpha val="97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'coûts mensuels'!$A$3:$B$26</c:f>
              <c:multiLvlStrCache>
                <c:ptCount val="24"/>
                <c:lvl>
                  <c:pt idx="0">
                    <c:v>janvier</c:v>
                  </c:pt>
                  <c:pt idx="1">
                    <c:v>février</c:v>
                  </c:pt>
                  <c:pt idx="2">
                    <c:v>mars</c:v>
                  </c:pt>
                  <c:pt idx="3">
                    <c:v>avril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juillet</c:v>
                  </c:pt>
                  <c:pt idx="7">
                    <c:v>août</c:v>
                  </c:pt>
                  <c:pt idx="8">
                    <c:v>septembre</c:v>
                  </c:pt>
                  <c:pt idx="9">
                    <c:v>octobre</c:v>
                  </c:pt>
                  <c:pt idx="10">
                    <c:v>novembre</c:v>
                  </c:pt>
                  <c:pt idx="11">
                    <c:v>décembre</c:v>
                  </c:pt>
                  <c:pt idx="12">
                    <c:v>janvier</c:v>
                  </c:pt>
                  <c:pt idx="13">
                    <c:v>février</c:v>
                  </c:pt>
                  <c:pt idx="14">
                    <c:v>mars</c:v>
                  </c:pt>
                  <c:pt idx="15">
                    <c:v>avril</c:v>
                  </c:pt>
                  <c:pt idx="16">
                    <c:v>mai</c:v>
                  </c:pt>
                  <c:pt idx="17">
                    <c:v>juin</c:v>
                  </c:pt>
                  <c:pt idx="18">
                    <c:v>juillet</c:v>
                  </c:pt>
                  <c:pt idx="19">
                    <c:v>août</c:v>
                  </c:pt>
                  <c:pt idx="20">
                    <c:v>septembre</c:v>
                  </c:pt>
                  <c:pt idx="21">
                    <c:v>octobre</c:v>
                  </c:pt>
                  <c:pt idx="22">
                    <c:v>novembre</c:v>
                  </c:pt>
                  <c:pt idx="23">
                    <c:v>décembre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'coûts mensuels'!$D$3:$D$26</c:f>
              <c:numCache>
                <c:formatCode>"€"#,##0_);\("€"#,##0\)</c:formatCode>
                <c:ptCount val="24"/>
                <c:pt idx="0">
                  <c:v>991.13949984999999</c:v>
                </c:pt>
                <c:pt idx="1">
                  <c:v>952.69524245000002</c:v>
                </c:pt>
                <c:pt idx="2">
                  <c:v>1028.0896945</c:v>
                </c:pt>
                <c:pt idx="3">
                  <c:v>970.83688959999995</c:v>
                </c:pt>
                <c:pt idx="4">
                  <c:v>931.30366920999995</c:v>
                </c:pt>
                <c:pt idx="5">
                  <c:v>919.35440432999997</c:v>
                </c:pt>
                <c:pt idx="6">
                  <c:v>1083.0054746999999</c:v>
                </c:pt>
                <c:pt idx="7">
                  <c:v>1244.1185958000001</c:v>
                </c:pt>
                <c:pt idx="8">
                  <c:v>1246.8705139000001</c:v>
                </c:pt>
                <c:pt idx="9">
                  <c:v>1198.0779312</c:v>
                </c:pt>
                <c:pt idx="10">
                  <c:v>1145.2379722999999</c:v>
                </c:pt>
                <c:pt idx="11">
                  <c:v>1243.4034631</c:v>
                </c:pt>
                <c:pt idx="12">
                  <c:v>1150.3421013</c:v>
                </c:pt>
                <c:pt idx="13">
                  <c:v>1150.3177493000001</c:v>
                </c:pt>
                <c:pt idx="14">
                  <c:v>1139.5500417000001</c:v>
                </c:pt>
                <c:pt idx="15">
                  <c:v>1165.340481</c:v>
                </c:pt>
                <c:pt idx="16">
                  <c:v>1190.3919834000001</c:v>
                </c:pt>
                <c:pt idx="17">
                  <c:v>1304.1846201000001</c:v>
                </c:pt>
                <c:pt idx="18">
                  <c:v>1362.2833089000001</c:v>
                </c:pt>
                <c:pt idx="19">
                  <c:v>1316.2097438000001</c:v>
                </c:pt>
                <c:pt idx="20">
                  <c:v>1301.8806208999999</c:v>
                </c:pt>
                <c:pt idx="21">
                  <c:v>1261.6907902</c:v>
                </c:pt>
                <c:pt idx="22">
                  <c:v>1211.3822606000001</c:v>
                </c:pt>
                <c:pt idx="23">
                  <c:v>1252.6026299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D-4DAA-8E5A-513FE981A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87368"/>
        <c:axId val="898388024"/>
        <c:extLst/>
      </c:lineChart>
      <c:catAx>
        <c:axId val="89838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388024"/>
        <c:crosses val="autoZero"/>
        <c:auto val="1"/>
        <c:lblAlgn val="ctr"/>
        <c:lblOffset val="100"/>
        <c:noMultiLvlLbl val="0"/>
      </c:catAx>
      <c:valAx>
        <c:axId val="898388024"/>
        <c:scaling>
          <c:orientation val="minMax"/>
          <c:max val="1550"/>
          <c:min val="9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out"/>
        <c:minorTickMark val="none"/>
        <c:tickLblPos val="nextTo"/>
        <c:crossAx val="898387368"/>
        <c:crosses val="autoZero"/>
        <c:crossBetween val="between"/>
        <c:majorUnit val="100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'top10 domaines'!$B$1</c:f>
              <c:strCache>
                <c:ptCount val="1"/>
                <c:pt idx="0">
                  <c:v>Demandeurs d'emploi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'top10 domaines'!$A$3:$A$12</c:f>
              <c:strCache>
                <c:ptCount val="10"/>
                <c:pt idx="0">
                  <c:v>Génie civil, construction</c:v>
                </c:pt>
                <c:pt idx="1">
                  <c:v>Secrétariat, bureautique</c:v>
                </c:pt>
                <c:pt idx="2">
                  <c:v>Echanges, gestion</c:v>
                </c:pt>
                <c:pt idx="3">
                  <c:v>Agro-alimentaire </c:v>
                </c:pt>
                <c:pt idx="4">
                  <c:v>Coiffure, esthétique</c:v>
                </c:pt>
                <c:pt idx="5">
                  <c:v>Sécurité des biens et des personnes</c:v>
                </c:pt>
                <c:pt idx="6">
                  <c:v>Informatique, traitement de l'information</c:v>
                </c:pt>
                <c:pt idx="7">
                  <c:v>Développement des capacités d'orientation</c:v>
                </c:pt>
                <c:pt idx="8">
                  <c:v>Langues vivantes</c:v>
                </c:pt>
                <c:pt idx="9">
                  <c:v>Transport, manutention, magasinage</c:v>
                </c:pt>
              </c:strCache>
            </c:strRef>
          </c:cat>
          <c:val>
            <c:numRef>
              <c:f>'top10 domaines'!$B$3:$B$12</c:f>
              <c:numCache>
                <c:formatCode>0%</c:formatCode>
                <c:ptCount val="10"/>
                <c:pt idx="0">
                  <c:v>1.9336836931452984E-2</c:v>
                </c:pt>
                <c:pt idx="1">
                  <c:v>1.8830201519906234E-2</c:v>
                </c:pt>
                <c:pt idx="2">
                  <c:v>1.7180233657227116E-2</c:v>
                </c:pt>
                <c:pt idx="3">
                  <c:v>3.1766796476237286E-2</c:v>
                </c:pt>
                <c:pt idx="4">
                  <c:v>3.5004726076600247E-2</c:v>
                </c:pt>
                <c:pt idx="5">
                  <c:v>4.0995122688948546E-2</c:v>
                </c:pt>
                <c:pt idx="6">
                  <c:v>0.10846686075087905</c:v>
                </c:pt>
                <c:pt idx="7">
                  <c:v>0.13027335627055844</c:v>
                </c:pt>
                <c:pt idx="8">
                  <c:v>0.1177254338538319</c:v>
                </c:pt>
                <c:pt idx="9">
                  <c:v>0.29831600438579908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D-4B6E-A587-79297E1D8827}"/>
            </c:ext>
          </c:extLst>
        </c:ser>
        <c:ser>
          <c:idx val="1"/>
          <c:order val="1"/>
          <c:tx>
            <c:strRef>
              <c:f>'top10 domaines'!$C$1</c:f>
              <c:strCache>
                <c:ptCount val="1"/>
                <c:pt idx="0">
                  <c:v>Salariés &amp; autres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'top10 domaines'!$A$3:$A$12</c:f>
              <c:strCache>
                <c:ptCount val="10"/>
                <c:pt idx="0">
                  <c:v>Génie civil, construction</c:v>
                </c:pt>
                <c:pt idx="1">
                  <c:v>Secrétariat, bureautique</c:v>
                </c:pt>
                <c:pt idx="2">
                  <c:v>Echanges, gestion</c:v>
                </c:pt>
                <c:pt idx="3">
                  <c:v>Agro-alimentaire </c:v>
                </c:pt>
                <c:pt idx="4">
                  <c:v>Coiffure, esthétique</c:v>
                </c:pt>
                <c:pt idx="5">
                  <c:v>Sécurité des biens et des personnes</c:v>
                </c:pt>
                <c:pt idx="6">
                  <c:v>Informatique, traitement de l'information</c:v>
                </c:pt>
                <c:pt idx="7">
                  <c:v>Développement des capacités d'orientation</c:v>
                </c:pt>
                <c:pt idx="8">
                  <c:v>Langues vivantes</c:v>
                </c:pt>
                <c:pt idx="9">
                  <c:v>Transport, manutention, magasinage</c:v>
                </c:pt>
              </c:strCache>
            </c:strRef>
          </c:cat>
          <c:val>
            <c:numRef>
              <c:f>'top10 domaines'!$C$3:$C$12</c:f>
              <c:numCache>
                <c:formatCode>0%</c:formatCode>
                <c:ptCount val="10"/>
                <c:pt idx="0">
                  <c:v>1.3020253462714199E-2</c:v>
                </c:pt>
                <c:pt idx="1">
                  <c:v>1.3116571474729917E-2</c:v>
                </c:pt>
                <c:pt idx="2">
                  <c:v>1.5928459116212153E-2</c:v>
                </c:pt>
                <c:pt idx="3">
                  <c:v>1.5531535897875138E-2</c:v>
                </c:pt>
                <c:pt idx="4">
                  <c:v>2.2896898845858698E-2</c:v>
                </c:pt>
                <c:pt idx="5">
                  <c:v>2.1533432773044876E-2</c:v>
                </c:pt>
                <c:pt idx="6">
                  <c:v>0.1511859647949996</c:v>
                </c:pt>
                <c:pt idx="7">
                  <c:v>0.16656221318815692</c:v>
                </c:pt>
                <c:pt idx="8">
                  <c:v>0.21863087951221619</c:v>
                </c:pt>
                <c:pt idx="9">
                  <c:v>0.20567168461177426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D-4B6E-A587-79297E1D8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13015920"/>
        <c:axId val="1313016336"/>
      </c:barChart>
      <c:catAx>
        <c:axId val="131301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016336"/>
        <c:crosses val="autoZero"/>
        <c:auto val="1"/>
        <c:lblAlgn val="l"/>
        <c:lblOffset val="100"/>
        <c:noMultiLvlLbl val="0"/>
      </c:catAx>
      <c:valAx>
        <c:axId val="1313016336"/>
        <c:scaling>
          <c:orientation val="minMax"/>
          <c:max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301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durées!$E$3</c:f>
              <c:strCache>
                <c:ptCount val="1"/>
                <c:pt idx="0">
                  <c:v>Salariés &amp; autres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durées!$C$4:$C$15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durées!$E$4:$E$15</c:f>
              <c:numCache>
                <c:formatCode>_-* #\ ##0_-;\-* #\ ##0_-;_-* "-"??_-;_-@_-</c:formatCode>
                <c:ptCount val="12"/>
                <c:pt idx="0">
                  <c:v>57.276994105</c:v>
                </c:pt>
                <c:pt idx="1">
                  <c:v>52.089770784999999</c:v>
                </c:pt>
                <c:pt idx="2">
                  <c:v>52.856144254999997</c:v>
                </c:pt>
                <c:pt idx="3">
                  <c:v>50.666651901000002</c:v>
                </c:pt>
                <c:pt idx="4">
                  <c:v>48.676357142000001</c:v>
                </c:pt>
                <c:pt idx="5">
                  <c:v>48.561759825000003</c:v>
                </c:pt>
                <c:pt idx="6">
                  <c:v>53.774165285000002</c:v>
                </c:pt>
                <c:pt idx="7">
                  <c:v>59.285487498000002</c:v>
                </c:pt>
                <c:pt idx="8">
                  <c:v>59.014584290999998</c:v>
                </c:pt>
                <c:pt idx="9">
                  <c:v>47.385314287999996</c:v>
                </c:pt>
                <c:pt idx="10">
                  <c:v>40.454006909</c:v>
                </c:pt>
                <c:pt idx="11">
                  <c:v>39.805681452000002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7-472B-AEA0-4B2F0DF63BB0}"/>
            </c:ext>
          </c:extLst>
        </c:ser>
        <c:ser>
          <c:idx val="0"/>
          <c:order val="1"/>
          <c:tx>
            <c:strRef>
              <c:f>durées!$D$3</c:f>
              <c:strCache>
                <c:ptCount val="1"/>
                <c:pt idx="0">
                  <c:v> Demandeurs d'emploi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durées!$C$4:$C$15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durées!$D$4:$D$15</c:f>
              <c:numCache>
                <c:formatCode>0</c:formatCode>
                <c:ptCount val="12"/>
                <c:pt idx="0">
                  <c:v>89.093733446000002</c:v>
                </c:pt>
                <c:pt idx="1">
                  <c:v>85.434898680000003</c:v>
                </c:pt>
                <c:pt idx="2">
                  <c:v>79.056913519999995</c:v>
                </c:pt>
                <c:pt idx="3">
                  <c:v>75.465634606999998</c:v>
                </c:pt>
                <c:pt idx="4">
                  <c:v>71.050388725999994</c:v>
                </c:pt>
                <c:pt idx="5">
                  <c:v>76.728397056000006</c:v>
                </c:pt>
                <c:pt idx="6">
                  <c:v>97.666268403999993</c:v>
                </c:pt>
                <c:pt idx="7">
                  <c:v>108.24281413999999</c:v>
                </c:pt>
                <c:pt idx="8">
                  <c:v>109.61753168</c:v>
                </c:pt>
                <c:pt idx="9">
                  <c:v>80.814287299</c:v>
                </c:pt>
                <c:pt idx="10">
                  <c:v>61.344283208</c:v>
                </c:pt>
                <c:pt idx="11">
                  <c:v>65.606067228000001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7-472B-AEA0-4B2F0DF63BB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27412016"/>
        <c:axId val="427409720"/>
      </c:barChart>
      <c:catAx>
        <c:axId val="4274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409720"/>
        <c:crosses val="autoZero"/>
        <c:auto val="1"/>
        <c:lblAlgn val="ctr"/>
        <c:lblOffset val="100"/>
        <c:noMultiLvlLbl val="0"/>
      </c:catAx>
      <c:valAx>
        <c:axId val="427409720"/>
        <c:scaling>
          <c:orientation val="minMax"/>
          <c:max val="120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41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03808864551273"/>
          <c:y val="0.14010943077809079"/>
          <c:w val="0.54392365789441155"/>
          <c:h val="0.80670390624465294"/>
        </c:manualLayout>
      </c:layout>
      <c:doughnutChart>
        <c:varyColors val="1"/>
        <c:ser>
          <c:idx val="0"/>
          <c:order val="0"/>
          <c:tx>
            <c:strRef>
              <c:f>'certif par type de répertoire'!$E$1</c:f>
              <c:strCache>
                <c:ptCount val="1"/>
                <c:pt idx="0">
                  <c:v> Volume 2021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A2-4A2A-9B03-332AC8F2B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3B-4F05-8E09-171ECE6438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43B-4F05-8E09-171ECE6438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3B-4F05-8E09-171ECE6438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3B-4F05-8E09-171ECE6438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3B-4F05-8E09-171ECE6438DA}"/>
              </c:ext>
            </c:extLst>
          </c:dPt>
          <c:dLbls>
            <c:dLbl>
              <c:idx val="0"/>
              <c:layout>
                <c:manualLayout>
                  <c:x val="-4.1862899005756151E-3"/>
                  <c:y val="-0.14941126794207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8A2-4A2A-9B03-332AC8F2B07E}"/>
                </c:ext>
              </c:extLst>
            </c:dLbl>
            <c:dLbl>
              <c:idx val="1"/>
              <c:layout>
                <c:manualLayout>
                  <c:x val="2.9304029304029304E-2"/>
                  <c:y val="-0.152659338984294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43B-4F05-8E09-171ECE6438DA}"/>
                </c:ext>
              </c:extLst>
            </c:dLbl>
            <c:dLbl>
              <c:idx val="2"/>
              <c:layout>
                <c:manualLayout>
                  <c:x val="0.10465724751439029"/>
                  <c:y val="-0.11368248647766645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511F0E-6F47-45BD-BA14-3F0BEF4CB030}" type="CATEGORYNAME">
                      <a:rPr lang="en-US" b="1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b="1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
</a:t>
                    </a:r>
                    <a:fld id="{C93C6800-DE8F-413F-86B8-DF3B8D41D986}" type="PERCENTAGE">
                      <a:rPr lang="en-US" b="1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[POURCENTAGE]</a:t>
                    </a:fld>
                    <a:endParaRPr lang="en-US" b="1" baseline="0">
                      <a:solidFill>
                        <a:schemeClr val="bg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43B-4F05-8E09-171ECE6438DA}"/>
                </c:ext>
              </c:extLst>
            </c:dLbl>
            <c:dLbl>
              <c:idx val="3"/>
              <c:layout>
                <c:manualLayout>
                  <c:x val="0.14233385661957107"/>
                  <c:y val="-2.2736497295533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43B-4F05-8E09-171ECE6438DA}"/>
                </c:ext>
              </c:extLst>
            </c:dLbl>
            <c:dLbl>
              <c:idx val="4"/>
              <c:layout>
                <c:manualLayout>
                  <c:x val="0.1151229722658294"/>
                  <c:y val="7.47056339710379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7.6191300263291267E-2"/>
                      <c:h val="8.51444739442042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43B-4F05-8E09-171ECE6438DA}"/>
                </c:ext>
              </c:extLst>
            </c:dLbl>
            <c:dLbl>
              <c:idx val="5"/>
              <c:layout>
                <c:manualLayout>
                  <c:x val="-0.18210361067503925"/>
                  <c:y val="-9.74421312665718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A43B-4F05-8E09-171ECE643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'certif par type de répertoire'!$D$2:$D$7</c:f>
              <c:strCache>
                <c:ptCount val="6"/>
                <c:pt idx="0">
                  <c:v>VAE</c:v>
                </c:pt>
                <c:pt idx="1">
                  <c:v>ACRE</c:v>
                </c:pt>
                <c:pt idx="2">
                  <c:v>Bilan compétence</c:v>
                </c:pt>
                <c:pt idx="3">
                  <c:v>Permis de conduire</c:v>
                </c:pt>
                <c:pt idx="4">
                  <c:v>RNCP</c:v>
                </c:pt>
                <c:pt idx="5">
                  <c:v>Répertoire Spécifique</c:v>
                </c:pt>
              </c:strCache>
            </c:strRef>
          </c:cat>
          <c:val>
            <c:numRef>
              <c:f>'certif par type de répertoire'!$E$2:$E$7</c:f>
              <c:numCache>
                <c:formatCode>_-* #\ ##0_-;\-* #\ ##0_-;_-* "-"??_-;_-@_-</c:formatCode>
                <c:ptCount val="6"/>
                <c:pt idx="0">
                  <c:v>29469</c:v>
                </c:pt>
                <c:pt idx="1">
                  <c:v>211558</c:v>
                </c:pt>
                <c:pt idx="2">
                  <c:v>80833</c:v>
                </c:pt>
                <c:pt idx="3">
                  <c:v>341183</c:v>
                </c:pt>
                <c:pt idx="4">
                  <c:v>258716</c:v>
                </c:pt>
                <c:pt idx="5">
                  <c:v>1175512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B-4F05-8E09-171ECE643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'coûts formation par certif'!$A$6</c:f>
              <c:strCache>
                <c:ptCount val="1"/>
                <c:pt idx="0">
                  <c:v>VAE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certif'!$B$6</c:f>
              <c:numCache>
                <c:formatCode>_-* #\ ##0_-;\-* #\ ##0_-;_-* "-"??_-;_-@_-</c:formatCode>
                <c:ptCount val="1"/>
                <c:pt idx="0">
                  <c:v>29469</c:v>
                </c:pt>
              </c:numCache>
            </c:numRef>
          </c:xVal>
          <c:yVal>
            <c:numRef>
              <c:f>'coûts formation par certif'!$C$6</c:f>
              <c:numCache>
                <c:formatCode>0.0</c:formatCode>
                <c:ptCount val="1"/>
                <c:pt idx="0">
                  <c:v>1113.8143485999999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C-4479-B678-48869816D4D7}"/>
            </c:ext>
          </c:extLst>
        </c:ser>
        <c:ser>
          <c:idx val="1"/>
          <c:order val="1"/>
          <c:tx>
            <c:strRef>
              <c:f>'coûts formation par certif'!$A$7</c:f>
              <c:strCache>
                <c:ptCount val="1"/>
                <c:pt idx="0">
                  <c:v>ACRE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certif'!$B$7</c:f>
              <c:numCache>
                <c:formatCode>_-* #\ ##0_-;\-* #\ ##0_-;_-* "-"??_-;_-@_-</c:formatCode>
                <c:ptCount val="1"/>
                <c:pt idx="0">
                  <c:v>211558</c:v>
                </c:pt>
              </c:numCache>
            </c:numRef>
          </c:xVal>
          <c:yVal>
            <c:numRef>
              <c:f>'coûts formation par certif'!$C$7</c:f>
              <c:numCache>
                <c:formatCode>0.0</c:formatCode>
                <c:ptCount val="1"/>
                <c:pt idx="0">
                  <c:v>1472.4219522000001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C-4479-B678-48869816D4D7}"/>
            </c:ext>
          </c:extLst>
        </c:ser>
        <c:ser>
          <c:idx val="2"/>
          <c:order val="2"/>
          <c:tx>
            <c:strRef>
              <c:f>'coûts formation par certif'!$A$8</c:f>
              <c:strCache>
                <c:ptCount val="1"/>
                <c:pt idx="0">
                  <c:v>Bilan de compétence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0BC-4479-B678-48869816D4D7}"/>
              </c:ext>
            </c:extLst>
          </c:dPt>
          <c:dLbls>
            <c:dLbl>
              <c:idx val="0"/>
              <c:layout>
                <c:manualLayout>
                  <c:x val="-7.9009934652271185E-2"/>
                  <c:y val="-4.86326725853711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80290422622918"/>
                      <c:h val="0.140087723035772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0BC-4479-B678-48869816D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certif'!$B$8</c:f>
              <c:numCache>
                <c:formatCode>_-* #\ ##0_-;\-* #\ ##0_-;_-* "-"??_-;_-@_-</c:formatCode>
                <c:ptCount val="1"/>
                <c:pt idx="0">
                  <c:v>80833</c:v>
                </c:pt>
              </c:numCache>
            </c:numRef>
          </c:xVal>
          <c:yVal>
            <c:numRef>
              <c:f>'coûts formation par certif'!$C$8</c:f>
              <c:numCache>
                <c:formatCode>0.0</c:formatCode>
                <c:ptCount val="1"/>
                <c:pt idx="0">
                  <c:v>1639.8145794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BC-4479-B678-48869816D4D7}"/>
            </c:ext>
          </c:extLst>
        </c:ser>
        <c:ser>
          <c:idx val="3"/>
          <c:order val="3"/>
          <c:tx>
            <c:strRef>
              <c:f>'coûts formation par certif'!$A$9</c:f>
              <c:strCache>
                <c:ptCount val="1"/>
                <c:pt idx="0">
                  <c:v>Permis de conduire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0BC-4479-B678-48869816D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certif'!$B$9</c:f>
              <c:numCache>
                <c:formatCode>_-* #\ ##0_-;\-* #\ ##0_-;_-* "-"??_-;_-@_-</c:formatCode>
                <c:ptCount val="1"/>
                <c:pt idx="0">
                  <c:v>341183</c:v>
                </c:pt>
              </c:numCache>
            </c:numRef>
          </c:xVal>
          <c:yVal>
            <c:numRef>
              <c:f>'coûts formation par certif'!$C$9</c:f>
              <c:numCache>
                <c:formatCode>0.0</c:formatCode>
                <c:ptCount val="1"/>
                <c:pt idx="0">
                  <c:v>1109.1885835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BC-4479-B678-48869816D4D7}"/>
            </c:ext>
          </c:extLst>
        </c:ser>
        <c:ser>
          <c:idx val="4"/>
          <c:order val="4"/>
          <c:tx>
            <c:strRef>
              <c:f>'coûts formation par certif'!$A$10</c:f>
              <c:strCache>
                <c:ptCount val="1"/>
                <c:pt idx="0">
                  <c:v>RNCP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0BC-4479-B678-48869816D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certif'!$B$10</c:f>
              <c:numCache>
                <c:formatCode>_-* #\ ##0_-;\-* #\ ##0_-;_-* "-"??_-;_-@_-</c:formatCode>
                <c:ptCount val="1"/>
                <c:pt idx="0">
                  <c:v>258716</c:v>
                </c:pt>
              </c:numCache>
            </c:numRef>
          </c:xVal>
          <c:yVal>
            <c:numRef>
              <c:f>'coûts formation par certif'!$C$10</c:f>
              <c:numCache>
                <c:formatCode>0.0</c:formatCode>
                <c:ptCount val="1"/>
                <c:pt idx="0">
                  <c:v>1849.8023433000001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BC-4479-B678-48869816D4D7}"/>
            </c:ext>
          </c:extLst>
        </c:ser>
        <c:ser>
          <c:idx val="5"/>
          <c:order val="5"/>
          <c:tx>
            <c:strRef>
              <c:f>'coûts formation par certif'!$A$11</c:f>
              <c:strCache>
                <c:ptCount val="1"/>
                <c:pt idx="0">
                  <c:v>Répertoire Spécifique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0BC-4479-B678-48869816D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'coûts formation par certif'!$B$11</c:f>
              <c:numCache>
                <c:formatCode>_-* #\ ##0_-;\-* #\ ##0_-;_-* "-"??_-;_-@_-</c:formatCode>
                <c:ptCount val="1"/>
                <c:pt idx="0">
                  <c:v>1175512</c:v>
                </c:pt>
              </c:numCache>
            </c:numRef>
          </c:xVal>
          <c:yVal>
            <c:numRef>
              <c:f>'coûts formation par certif'!$C$11</c:f>
              <c:numCache>
                <c:formatCode>0.0</c:formatCode>
                <c:ptCount val="1"/>
                <c:pt idx="0">
                  <c:v>1288.1051887000001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0BC-4479-B678-48869816D4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8044408"/>
        <c:axId val="710652912"/>
      </c:scatterChart>
      <c:valAx>
        <c:axId val="358044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Volume de dossiers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652912"/>
        <c:crosses val="autoZero"/>
        <c:crossBetween val="midCat"/>
      </c:valAx>
      <c:valAx>
        <c:axId val="71065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Coût moyen de formaion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\ &quot;€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044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'top20 certif'!$C$3</c:f>
              <c:strCache>
                <c:ptCount val="1"/>
                <c:pt idx="0">
                  <c:v>2020</c:v>
                </c:pt>
              </c:strCache>
            </c:strRef>
          </c:tx>
          <c:spPr>
            <a:pattFill prst="smCheck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smCheck">
                <a:fgClr>
                  <a:schemeClr val="accent3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821-4FA9-AB2C-95ADBF075ABB}"/>
              </c:ext>
            </c:extLst>
          </c:dPt>
          <c:dPt>
            <c:idx val="5"/>
            <c:invertIfNegative val="0"/>
            <c:bubble3D val="0"/>
            <c:spPr>
              <a:pattFill prst="sm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821-4FA9-AB2C-95ADBF075ABB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21-4FA9-AB2C-95ADBF075ABB}"/>
              </c:ext>
            </c:extLst>
          </c:dPt>
          <c:dPt>
            <c:idx val="14"/>
            <c:invertIfNegative val="0"/>
            <c:bubble3D val="0"/>
            <c:spPr>
              <a:pattFill prst="sm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21-4FA9-AB2C-95ADBF075ABB}"/>
              </c:ext>
            </c:extLst>
          </c:dPt>
          <c:dPt>
            <c:idx val="18"/>
            <c:invertIfNegative val="0"/>
            <c:bubble3D val="0"/>
            <c:spPr>
              <a:pattFill prst="smCheck">
                <a:fgClr>
                  <a:schemeClr val="accent4"/>
                </a:f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821-4FA9-AB2C-95ADBF075ABB}"/>
              </c:ext>
            </c:extLst>
          </c:dPt>
          <c:dPt>
            <c:idx val="19"/>
            <c:invertIfNegative val="0"/>
            <c:bubble3D val="0"/>
            <c:spPr>
              <a:pattFill prst="sm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21-4FA9-AB2C-95ADBF075ABB}"/>
              </c:ext>
            </c:extLst>
          </c:dPt>
          <c:dLbls>
            <c:delete val="1"/>
          </c:dLbls>
          <c:cat>
            <c:strRef>
              <c:f>'top20 certif'!$B$4:$B$23</c:f>
              <c:strCache>
                <c:ptCount val="20"/>
                <c:pt idx="0">
                  <c:v>LILATE - Live Language Test</c:v>
                </c:pt>
                <c:pt idx="1">
                  <c:v>FCO - transport de marchandises</c:v>
                </c:pt>
                <c:pt idx="2">
                  <c:v>Examen d'accès à la prof. de conducteur de VTC</c:v>
                </c:pt>
                <c:pt idx="3">
                  <c:v>CAP esthétique cosmétique parfumerie</c:v>
                </c:pt>
                <c:pt idx="4">
                  <c:v>Certification IT</c:v>
                </c:pt>
                <c:pt idx="5">
                  <c:v>Permis de conduire catégorie C</c:v>
                </c:pt>
                <c:pt idx="6">
                  <c:v>BULATS - Linguaskill</c:v>
                </c:pt>
                <c:pt idx="7">
                  <c:v>Test Bright Anglais "level A"</c:v>
                </c:pt>
                <c:pt idx="8">
                  <c:v>Test Bright Language</c:v>
                </c:pt>
                <c:pt idx="9">
                  <c:v>Certificat d'aptitude à la conduite en sécurité  </c:v>
                </c:pt>
                <c:pt idx="10">
                  <c:v>Accompagnement VAE</c:v>
                </c:pt>
                <c:pt idx="11">
                  <c:v>Formation spécifique en mat. d'hygiène alimentaire </c:v>
                </c:pt>
                <c:pt idx="12">
                  <c:v>PCIE </c:v>
                </c:pt>
                <c:pt idx="13">
                  <c:v>Certification Bureautique</c:v>
                </c:pt>
                <c:pt idx="14">
                  <c:v>Bilan de compétences</c:v>
                </c:pt>
                <c:pt idx="15">
                  <c:v>Tests TOEIC </c:v>
                </c:pt>
                <c:pt idx="16">
                  <c:v>TOSA</c:v>
                </c:pt>
                <c:pt idx="17">
                  <c:v>Certification professionnelle en langue Pipplet FLEX</c:v>
                </c:pt>
                <c:pt idx="18">
                  <c:v>ACRE</c:v>
                </c:pt>
                <c:pt idx="19">
                  <c:v>Permis de conduire catégorie B</c:v>
                </c:pt>
              </c:strCache>
            </c:strRef>
          </c:cat>
          <c:val>
            <c:numRef>
              <c:f>'top20 certif'!$C$4:$C$23</c:f>
              <c:numCache>
                <c:formatCode>0%</c:formatCode>
                <c:ptCount val="20"/>
                <c:pt idx="0">
                  <c:v>7.7954296360695551E-3</c:v>
                </c:pt>
                <c:pt idx="1">
                  <c:v>1.1650025921257537E-2</c:v>
                </c:pt>
                <c:pt idx="2">
                  <c:v>1.0387555389766469E-2</c:v>
                </c:pt>
                <c:pt idx="3">
                  <c:v>6.3845511310592819E-3</c:v>
                </c:pt>
                <c:pt idx="4">
                  <c:v>1.1932803276206291E-4</c:v>
                </c:pt>
                <c:pt idx="5">
                  <c:v>9.3958291342901637E-3</c:v>
                </c:pt>
                <c:pt idx="6">
                  <c:v>1.7565286973891227E-2</c:v>
                </c:pt>
                <c:pt idx="7">
                  <c:v>9.2474211607709595E-3</c:v>
                </c:pt>
                <c:pt idx="8">
                  <c:v>1.9775362471433973E-2</c:v>
                </c:pt>
                <c:pt idx="9">
                  <c:v>2.1798925245499878E-2</c:v>
                </c:pt>
                <c:pt idx="10" formatCode="0.0%">
                  <c:v>2.142790531170187E-2</c:v>
                </c:pt>
                <c:pt idx="11" formatCode="0.0%">
                  <c:v>2.0009004754068936E-2</c:v>
                </c:pt>
                <c:pt idx="12" formatCode="0.0%">
                  <c:v>1.8523922262299059E-2</c:v>
                </c:pt>
                <c:pt idx="13" formatCode="0.0%">
                  <c:v>2.2543973382829399E-2</c:v>
                </c:pt>
                <c:pt idx="14" formatCode="0.0%">
                  <c:v>4.9864076345874808E-2</c:v>
                </c:pt>
                <c:pt idx="15" formatCode="0.0%">
                  <c:v>4.4550469239940597E-2</c:v>
                </c:pt>
                <c:pt idx="16" formatCode="0.0%">
                  <c:v>4.6634197408676449E-2</c:v>
                </c:pt>
                <c:pt idx="17" formatCode="0.0%">
                  <c:v>2.5361719366538613E-2</c:v>
                </c:pt>
                <c:pt idx="18" formatCode="0.0%">
                  <c:v>7.8299244623469919E-2</c:v>
                </c:pt>
                <c:pt idx="19" formatCode="0.0%">
                  <c:v>0.12651378639881034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21-4FA9-AB2C-95ADBF075ABB}"/>
            </c:ext>
          </c:extLst>
        </c:ser>
        <c:ser>
          <c:idx val="1"/>
          <c:order val="1"/>
          <c:tx>
            <c:strRef>
              <c:f>'top20 certif'!$D$3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821-4FA9-AB2C-95ADBF075AB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821-4FA9-AB2C-95ADBF075AB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821-4FA9-AB2C-95ADBF075AB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821-4FA9-AB2C-95ADBF075AB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821-4FA9-AB2C-95ADBF075AB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821-4FA9-AB2C-95ADBF075AB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821-4FA9-AB2C-95ADBF075AB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821-4FA9-AB2C-95ADBF075AB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821-4FA9-AB2C-95ADBF075AB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821-4FA9-AB2C-95ADBF075AB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821-4FA9-AB2C-95ADBF075AB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21-4FA9-AB2C-95ADBF075AB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821-4FA9-AB2C-95ADBF075AB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21-4FA9-AB2C-95ADBF075AB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821-4FA9-AB2C-95ADBF075A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'top20 certif'!$B$4:$B$23</c:f>
              <c:strCache>
                <c:ptCount val="20"/>
                <c:pt idx="0">
                  <c:v>LILATE - Live Language Test</c:v>
                </c:pt>
                <c:pt idx="1">
                  <c:v>FCO - transport de marchandises</c:v>
                </c:pt>
                <c:pt idx="2">
                  <c:v>Examen d'accès à la prof. de conducteur de VTC</c:v>
                </c:pt>
                <c:pt idx="3">
                  <c:v>CAP esthétique cosmétique parfumerie</c:v>
                </c:pt>
                <c:pt idx="4">
                  <c:v>Certification IT</c:v>
                </c:pt>
                <c:pt idx="5">
                  <c:v>Permis de conduire catégorie C</c:v>
                </c:pt>
                <c:pt idx="6">
                  <c:v>BULATS - Linguaskill</c:v>
                </c:pt>
                <c:pt idx="7">
                  <c:v>Test Bright Anglais "level A"</c:v>
                </c:pt>
                <c:pt idx="8">
                  <c:v>Test Bright Language</c:v>
                </c:pt>
                <c:pt idx="9">
                  <c:v>Certificat d'aptitude à la conduite en sécurité  </c:v>
                </c:pt>
                <c:pt idx="10">
                  <c:v>Accompagnement VAE</c:v>
                </c:pt>
                <c:pt idx="11">
                  <c:v>Formation spécifique en mat. d'hygiène alimentaire </c:v>
                </c:pt>
                <c:pt idx="12">
                  <c:v>PCIE </c:v>
                </c:pt>
                <c:pt idx="13">
                  <c:v>Certification Bureautique</c:v>
                </c:pt>
                <c:pt idx="14">
                  <c:v>Bilan de compétences</c:v>
                </c:pt>
                <c:pt idx="15">
                  <c:v>Tests TOEIC </c:v>
                </c:pt>
                <c:pt idx="16">
                  <c:v>TOSA</c:v>
                </c:pt>
                <c:pt idx="17">
                  <c:v>Certification professionnelle en langue Pipplet FLEX</c:v>
                </c:pt>
                <c:pt idx="18">
                  <c:v>ACRE</c:v>
                </c:pt>
                <c:pt idx="19">
                  <c:v>Permis de conduire catégorie B</c:v>
                </c:pt>
              </c:strCache>
            </c:strRef>
          </c:cat>
          <c:val>
            <c:numRef>
              <c:f>'top20 certif'!$D$4:$D$23</c:f>
              <c:numCache>
                <c:formatCode>0%</c:formatCode>
                <c:ptCount val="20"/>
                <c:pt idx="0">
                  <c:v>6.4660217968970151E-3</c:v>
                </c:pt>
                <c:pt idx="1">
                  <c:v>6.8641582322932996E-3</c:v>
                </c:pt>
                <c:pt idx="2">
                  <c:v>7.3447828153824658E-3</c:v>
                </c:pt>
                <c:pt idx="3">
                  <c:v>8.3255811957539099E-3</c:v>
                </c:pt>
                <c:pt idx="4">
                  <c:v>8.8715287628542052E-3</c:v>
                </c:pt>
                <c:pt idx="5">
                  <c:v>9.954841315213913E-3</c:v>
                </c:pt>
                <c:pt idx="6">
                  <c:v>1.0466458554950696E-2</c:v>
                </c:pt>
                <c:pt idx="7">
                  <c:v>1.0685791201995355E-2</c:v>
                </c:pt>
                <c:pt idx="8">
                  <c:v>1.2563469384738549E-2</c:v>
                </c:pt>
                <c:pt idx="9">
                  <c:v>1.3308246764485849E-2</c:v>
                </c:pt>
                <c:pt idx="10" formatCode="0.0%">
                  <c:v>1.4051116903824065E-2</c:v>
                </c:pt>
                <c:pt idx="11" formatCode="0.0%">
                  <c:v>1.5454369034807614E-2</c:v>
                </c:pt>
                <c:pt idx="12" formatCode="0.0%">
                  <c:v>3.1168122765250651E-2</c:v>
                </c:pt>
                <c:pt idx="13" formatCode="0.0%">
                  <c:v>3.2546103960813838E-2</c:v>
                </c:pt>
                <c:pt idx="14" formatCode="0.0%">
                  <c:v>3.8541990996871646E-2</c:v>
                </c:pt>
                <c:pt idx="15" formatCode="0.0%">
                  <c:v>3.949275034080002E-2</c:v>
                </c:pt>
                <c:pt idx="16" formatCode="0.0%">
                  <c:v>5.2334676825264832E-2</c:v>
                </c:pt>
                <c:pt idx="17" formatCode="0.0%">
                  <c:v>7.3189397078393781E-2</c:v>
                </c:pt>
                <c:pt idx="18" formatCode="0.0%">
                  <c:v>0.10087299161624798</c:v>
                </c:pt>
                <c:pt idx="19" formatCode="0.0%">
                  <c:v>0.14627103507367431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21-4FA9-AB2C-95ADBF075A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310560143"/>
        <c:axId val="1310555567"/>
      </c:barChart>
      <c:valAx>
        <c:axId val="1310555567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0560143"/>
        <c:crosses val="autoZero"/>
        <c:crossBetween val="between"/>
      </c:valAx>
      <c:catAx>
        <c:axId val="131056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10555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0</xdr:rowOff>
    </xdr:from>
    <xdr:to>
      <xdr:col>9</xdr:col>
      <xdr:colOff>600075</xdr:colOff>
      <xdr:row>15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1E1A370-E336-4253-9F62-7F07ACBAD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466725</xdr:colOff>
      <xdr:row>1</xdr:row>
      <xdr:rowOff>0</xdr:rowOff>
    </xdr:from>
    <xdr:to>
      <xdr:col>14</xdr:col>
      <xdr:colOff>409575</xdr:colOff>
      <xdr:row>15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ADA2409-BD6E-4416-9DE3-86F8FF231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4</xdr:row>
      <xdr:rowOff>114300</xdr:rowOff>
    </xdr:from>
    <xdr:to>
      <xdr:col>14</xdr:col>
      <xdr:colOff>361950</xdr:colOff>
      <xdr:row>23</xdr:row>
      <xdr:rowOff>161925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D90B2CB-920E-4D9F-84D8-A7D356CA3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247650</xdr:colOff>
      <xdr:row>21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48F7C72-0006-4B47-8CD4-96C6BD83F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1</xdr:row>
      <xdr:rowOff>157163</xdr:rowOff>
    </xdr:from>
    <xdr:to>
      <xdr:col>15</xdr:col>
      <xdr:colOff>85725</xdr:colOff>
      <xdr:row>16</xdr:row>
      <xdr:rowOff>95251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3360EC2-EA53-494C-875B-3CAD09FC0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66675</xdr:colOff>
      <xdr:row>2</xdr:row>
      <xdr:rowOff>76200</xdr:rowOff>
    </xdr:from>
    <xdr:to>
      <xdr:col>12</xdr:col>
      <xdr:colOff>76200</xdr:colOff>
      <xdr:row>12</xdr:row>
      <xdr:rowOff>38100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E25F2B66-01F8-4FD2-A379-2EA035669CD1}"/>
            </a:ext>
          </a:extLst>
        </xdr:cNvPr>
        <xdr:cNvCxnSpPr/>
      </xdr:nvCxnSpPr>
      <xdr:spPr>
        <a:xfrm flipH="1" flipV="1">
          <a:off x="7972425" y="762000"/>
          <a:ext cx="9525" cy="1866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152401</xdr:colOff>
      <xdr:row>2</xdr:row>
      <xdr:rowOff>47625</xdr:rowOff>
    </xdr:from>
    <xdr:ext cx="533399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D9C8D50-DB54-4882-B3B2-E1E713BAD51A}"/>
            </a:ext>
          </a:extLst>
        </xdr:cNvPr>
        <xdr:cNvSpPr txBox="1"/>
      </xdr:nvSpPr>
      <xdr:spPr>
        <a:xfrm>
          <a:off x="6534151" y="733425"/>
          <a:ext cx="5333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2020 </a:t>
          </a:r>
        </a:p>
      </xdr:txBody>
    </xdr:sp>
    <xdr:clientData/>
  </xdr:oneCellAnchor>
  <xdr:oneCellAnchor>
    <xdr:from>
      <xdr:col>13</xdr:col>
      <xdr:colOff>47625</xdr:colOff>
      <xdr:row>2</xdr:row>
      <xdr:rowOff>38100</xdr:rowOff>
    </xdr:from>
    <xdr:ext cx="476250" cy="293135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AB7A6E8-E2E8-4AF6-948B-575AFEB15EF9}"/>
            </a:ext>
          </a:extLst>
        </xdr:cNvPr>
        <xdr:cNvSpPr txBox="1"/>
      </xdr:nvSpPr>
      <xdr:spPr>
        <a:xfrm>
          <a:off x="8715375" y="723900"/>
          <a:ext cx="476250" cy="293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/>
            <a:t>2021 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0.10051</cdr:y>
    </cdr:from>
    <cdr:to>
      <cdr:x>0.41321</cdr:x>
      <cdr:y>0.15503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BFF29161-FC4E-48EB-92BE-8DD575A52DD1}"/>
            </a:ext>
          </a:extLst>
        </cdr:cNvPr>
        <cdr:cNvSpPr txBox="1"/>
      </cdr:nvSpPr>
      <cdr:spPr>
        <a:xfrm xmlns:a="http://schemas.openxmlformats.org/drawingml/2006/main">
          <a:off x="942975" y="280987"/>
          <a:ext cx="11430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0.18679</cdr:x>
      <cdr:y>0.12436</cdr:y>
    </cdr:from>
    <cdr:to>
      <cdr:x>0.48491</cdr:x>
      <cdr:y>0.2879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0BA6DE4E-001F-42C6-AA93-8E785F5BA410}"/>
            </a:ext>
          </a:extLst>
        </cdr:cNvPr>
        <cdr:cNvSpPr txBox="1"/>
      </cdr:nvSpPr>
      <cdr:spPr>
        <a:xfrm xmlns:a="http://schemas.openxmlformats.org/drawingml/2006/main">
          <a:off x="942975" y="347662"/>
          <a:ext cx="150495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0</xdr:row>
      <xdr:rowOff>371475</xdr:rowOff>
    </xdr:from>
    <xdr:to>
      <xdr:col>21</xdr:col>
      <xdr:colOff>400050</xdr:colOff>
      <xdr:row>28</xdr:row>
      <xdr:rowOff>57150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8467E655-6733-48AF-9CDB-B190DEFB9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5</xdr:row>
      <xdr:rowOff>152400</xdr:rowOff>
    </xdr:from>
    <xdr:to>
      <xdr:col>7</xdr:col>
      <xdr:colOff>314325</xdr:colOff>
      <xdr:row>7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F3144CB-0D6C-4564-BE2B-ED36D7D06AD4}"/>
            </a:ext>
          </a:extLst>
        </xdr:cNvPr>
        <xdr:cNvSpPr txBox="1"/>
      </xdr:nvSpPr>
      <xdr:spPr>
        <a:xfrm>
          <a:off x="4733925" y="1104900"/>
          <a:ext cx="12192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1">
                  <a:lumMod val="75000"/>
                </a:schemeClr>
              </a:solidFill>
            </a:rPr>
            <a:t>Salariés</a:t>
          </a:r>
          <a:r>
            <a:rPr lang="fr-FR" sz="1100" b="1" baseline="0">
              <a:solidFill>
                <a:schemeClr val="accent1">
                  <a:lumMod val="75000"/>
                </a:schemeClr>
              </a:solidFill>
            </a:rPr>
            <a:t> &amp; autres</a:t>
          </a:r>
          <a:endParaRPr lang="fr-FR" sz="1100" b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533400</xdr:colOff>
      <xdr:row>16</xdr:row>
      <xdr:rowOff>161925</xdr:rowOff>
    </xdr:from>
    <xdr:to>
      <xdr:col>7</xdr:col>
      <xdr:colOff>514350</xdr:colOff>
      <xdr:row>18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51D3B24-0ED9-40E7-BB93-2D009541DA1B}"/>
            </a:ext>
          </a:extLst>
        </xdr:cNvPr>
        <xdr:cNvSpPr txBox="1"/>
      </xdr:nvSpPr>
      <xdr:spPr>
        <a:xfrm>
          <a:off x="4648200" y="3209925"/>
          <a:ext cx="15049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2"/>
              </a:solidFill>
            </a:rPr>
            <a:t>Demandeurs</a:t>
          </a:r>
          <a:r>
            <a:rPr lang="fr-FR" sz="1100">
              <a:solidFill>
                <a:schemeClr val="accent2"/>
              </a:solidFill>
            </a:rPr>
            <a:t> d'emploi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123825</xdr:rowOff>
    </xdr:from>
    <xdr:to>
      <xdr:col>12</xdr:col>
      <xdr:colOff>561975</xdr:colOff>
      <xdr:row>17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AB14CD-36DF-434D-A68E-235E86CF2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</xdr:row>
      <xdr:rowOff>9525</xdr:rowOff>
    </xdr:from>
    <xdr:to>
      <xdr:col>13</xdr:col>
      <xdr:colOff>523350</xdr:colOff>
      <xdr:row>15</xdr:row>
      <xdr:rowOff>81825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9C7695B-F385-492D-AE5E-4D9A972F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</xdr:row>
      <xdr:rowOff>114301</xdr:rowOff>
    </xdr:from>
    <xdr:to>
      <xdr:col>8</xdr:col>
      <xdr:colOff>409575</xdr:colOff>
      <xdr:row>31</xdr:row>
      <xdr:rowOff>14289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A825CA7-ED2F-48A0-BE0C-BAFDA1476DFE}"/>
            </a:ext>
          </a:extLst>
        </xdr:cNvPr>
        <xdr:cNvGrpSpPr/>
      </xdr:nvGrpSpPr>
      <xdr:grpSpPr>
        <a:xfrm>
          <a:off x="981075" y="1828801"/>
          <a:ext cx="6257925" cy="4090988"/>
          <a:chOff x="885825" y="1447801"/>
          <a:chExt cx="6067425" cy="4090988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D0D49B81-BDEE-499D-A8A9-1E33A2AD1FFB}"/>
              </a:ext>
            </a:extLst>
          </xdr:cNvPr>
          <xdr:cNvGraphicFramePr>
            <a:graphicFrameLocks/>
          </xdr:cNvGraphicFramePr>
        </xdr:nvGraphicFramePr>
        <xdr:xfrm>
          <a:off x="885825" y="1447801"/>
          <a:ext cx="6067425" cy="4090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02A161CE-AECC-4BFE-AE31-C77E4918B9E1}"/>
              </a:ext>
            </a:extLst>
          </xdr:cNvPr>
          <xdr:cNvSpPr/>
        </xdr:nvSpPr>
        <xdr:spPr>
          <a:xfrm>
            <a:off x="1172468" y="1619249"/>
            <a:ext cx="5448969" cy="3495675"/>
          </a:xfrm>
          <a:prstGeom prst="arc">
            <a:avLst>
              <a:gd name="adj1" fmla="val 16200000"/>
              <a:gd name="adj2" fmla="val 1262632"/>
            </a:avLst>
          </a:prstGeom>
          <a:ln w="222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0.76276</cdr:x>
      <cdr:y>0.05355</cdr:y>
    </cdr:from>
    <cdr:to>
      <cdr:x>1</cdr:x>
      <cdr:y>0.13039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D30D1B81-643E-4A3C-9AC9-C4FEFF93AF43}"/>
            </a:ext>
          </a:extLst>
        </cdr:cNvPr>
        <cdr:cNvSpPr txBox="1"/>
      </cdr:nvSpPr>
      <cdr:spPr>
        <a:xfrm xmlns:a="http://schemas.openxmlformats.org/drawingml/2006/main">
          <a:off x="4649770" y="219057"/>
          <a:ext cx="1446230" cy="31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accent1"/>
              </a:solidFill>
            </a:rPr>
            <a:t>Exceptions</a:t>
          </a:r>
          <a:r>
            <a:rPr lang="fr-FR" sz="1100" baseline="0">
              <a:solidFill>
                <a:schemeClr val="accent1"/>
              </a:solidFill>
            </a:rPr>
            <a:t> législatives</a:t>
          </a:r>
          <a:endParaRPr lang="fr-FR" sz="1100">
            <a:solidFill>
              <a:schemeClr val="accent1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</xdr:row>
      <xdr:rowOff>171450</xdr:rowOff>
    </xdr:from>
    <xdr:to>
      <xdr:col>12</xdr:col>
      <xdr:colOff>33338</xdr:colOff>
      <xdr:row>19</xdr:row>
      <xdr:rowOff>4763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E8D0BFF3-9764-4DEA-B5F1-F7220C73E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037F63-AEB2-4A33-8EF2-6DA05F32A379}" name="Tableau1" displayName="Tableau1" ref="A1:C13" totalsRowCount="1" headerRowDxfId="5" dataDxfId="4" dataCellStyle="Pourcentage">
  <tableColumns count="3">
    <tableColumn id="1" xr3:uid="{2ACBE072-8671-4A68-8D3F-60194AE9CDDF}" name="Top 10 des domaines de formation"/>
    <tableColumn id="4" xr3:uid="{843C3C4B-E18A-483E-B720-C4CC5AB2CA48}" name="Demandeurs d'emploi" dataDxfId="3" totalsRowDxfId="1" dataCellStyle="Pourcentage"/>
    <tableColumn id="5" xr3:uid="{69F4119C-813A-4D6B-9B9C-70BADDC2D7E5}" name="Salariés &amp; autres" dataDxfId="2" totalsRowDxfId="0" dataCellStyle="Pourcentag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B900-BD48-4F4F-A67A-FF57B5C4767A}">
  <dimension ref="A1:G9"/>
  <sheetViews>
    <sheetView showGridLines="0" tabSelected="1" zoomScaleNormal="100" workbookViewId="0">
      <selection activeCell="D21" sqref="D21"/>
    </sheetView>
  </sheetViews>
  <sheetFormatPr baseColWidth="10" defaultRowHeight="15" x14ac:dyDescent="0.25"/>
  <cols>
    <col min="2" max="2" width="9.140625" customWidth="1"/>
    <col min="3" max="3" width="20.7109375" style="1" bestFit="1" customWidth="1"/>
    <col min="4" max="4" width="15.7109375" style="1" bestFit="1" customWidth="1"/>
    <col min="5" max="6" width="12.42578125" customWidth="1"/>
    <col min="7" max="7" width="11.42578125" customWidth="1"/>
    <col min="8" max="8" width="10.28515625" bestFit="1" customWidth="1"/>
    <col min="13" max="13" width="7.28515625" customWidth="1"/>
    <col min="14" max="14" width="2.140625" customWidth="1"/>
    <col min="15" max="15" width="10.28515625" bestFit="1" customWidth="1"/>
    <col min="16" max="16" width="23.7109375" bestFit="1" customWidth="1"/>
    <col min="17" max="17" width="4.28515625" customWidth="1"/>
    <col min="18" max="18" width="11.7109375" customWidth="1"/>
  </cols>
  <sheetData>
    <row r="1" spans="1:7" x14ac:dyDescent="0.25">
      <c r="G1" s="16" t="s">
        <v>98</v>
      </c>
    </row>
    <row r="2" spans="1:7" x14ac:dyDescent="0.25">
      <c r="A2" s="2"/>
      <c r="C2" t="s">
        <v>22</v>
      </c>
      <c r="D2" t="s">
        <v>42</v>
      </c>
      <c r="E2" t="s">
        <v>67</v>
      </c>
    </row>
    <row r="3" spans="1:7" x14ac:dyDescent="0.25">
      <c r="A3" s="2"/>
      <c r="B3">
        <v>2020</v>
      </c>
      <c r="C3" s="27">
        <f>370000/1000000</f>
        <v>0.37</v>
      </c>
      <c r="D3" s="27">
        <f>630000/1000000</f>
        <v>0.63</v>
      </c>
      <c r="E3" s="27">
        <f>C3+D3</f>
        <v>1</v>
      </c>
      <c r="F3" s="2"/>
    </row>
    <row r="4" spans="1:7" x14ac:dyDescent="0.25">
      <c r="A4" s="2"/>
      <c r="B4">
        <v>2021</v>
      </c>
      <c r="C4" s="27">
        <f>700000/1000000</f>
        <v>0.7</v>
      </c>
      <c r="D4" s="27">
        <f>1400000/1000000</f>
        <v>1.4</v>
      </c>
      <c r="E4" s="27">
        <f>C4+D4</f>
        <v>2.0999999999999996</v>
      </c>
      <c r="F4" s="2"/>
    </row>
    <row r="5" spans="1:7" x14ac:dyDescent="0.25">
      <c r="C5"/>
      <c r="D5"/>
    </row>
    <row r="7" spans="1:7" x14ac:dyDescent="0.25">
      <c r="C7" t="s">
        <v>22</v>
      </c>
      <c r="D7" t="s">
        <v>42</v>
      </c>
      <c r="E7" t="s">
        <v>67</v>
      </c>
    </row>
    <row r="8" spans="1:7" x14ac:dyDescent="0.25">
      <c r="B8">
        <v>2020</v>
      </c>
      <c r="C8" s="27" t="s">
        <v>80</v>
      </c>
      <c r="D8" s="27" t="s">
        <v>81</v>
      </c>
      <c r="E8" s="27" t="s">
        <v>82</v>
      </c>
    </row>
    <row r="9" spans="1:7" x14ac:dyDescent="0.25">
      <c r="B9">
        <v>2021</v>
      </c>
      <c r="C9" s="27" t="s">
        <v>79</v>
      </c>
      <c r="D9" s="27" t="s">
        <v>78</v>
      </c>
      <c r="E9" s="27" t="s">
        <v>83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B73E-F49E-45A8-97F4-29D1C8C8E701}">
  <dimension ref="A1:F23"/>
  <sheetViews>
    <sheetView showGridLines="0" workbookViewId="0">
      <selection activeCell="A25" sqref="A25"/>
    </sheetView>
  </sheetViews>
  <sheetFormatPr baseColWidth="10" defaultColWidth="15.28515625" defaultRowHeight="15" x14ac:dyDescent="0.25"/>
  <cols>
    <col min="1" max="1" width="7.7109375" bestFit="1" customWidth="1"/>
    <col min="2" max="2" width="82.5703125" bestFit="1" customWidth="1"/>
    <col min="3" max="3" width="8.7109375" customWidth="1"/>
    <col min="4" max="4" width="5" bestFit="1" customWidth="1"/>
    <col min="5" max="5" width="7.7109375" bestFit="1" customWidth="1"/>
    <col min="6" max="6" width="9.85546875" bestFit="1" customWidth="1"/>
    <col min="7" max="7" width="5" bestFit="1" customWidth="1"/>
    <col min="8" max="8" width="7.7109375" bestFit="1" customWidth="1"/>
    <col min="9" max="9" width="9.85546875" bestFit="1" customWidth="1"/>
  </cols>
  <sheetData>
    <row r="1" spans="1:6" x14ac:dyDescent="0.25">
      <c r="B1" s="55"/>
      <c r="F1" s="16" t="s">
        <v>97</v>
      </c>
    </row>
    <row r="2" spans="1:6" x14ac:dyDescent="0.25">
      <c r="B2" t="s">
        <v>52</v>
      </c>
    </row>
    <row r="4" spans="1:6" x14ac:dyDescent="0.25">
      <c r="A4" t="s">
        <v>51</v>
      </c>
      <c r="B4" s="21" t="s">
        <v>74</v>
      </c>
      <c r="C4" s="9">
        <v>1419.4145063000001</v>
      </c>
    </row>
    <row r="5" spans="1:6" x14ac:dyDescent="0.25">
      <c r="A5" t="s">
        <v>51</v>
      </c>
      <c r="B5" s="21" t="s">
        <v>70</v>
      </c>
      <c r="C5" s="9">
        <v>646.78717769000002</v>
      </c>
    </row>
    <row r="6" spans="1:6" x14ac:dyDescent="0.25">
      <c r="A6" t="s">
        <v>51</v>
      </c>
      <c r="B6" s="21" t="s">
        <v>73</v>
      </c>
      <c r="C6" s="9">
        <v>1138.2208439000001</v>
      </c>
    </row>
    <row r="7" spans="1:6" x14ac:dyDescent="0.25">
      <c r="A7" t="s">
        <v>45</v>
      </c>
      <c r="B7" s="21" t="s">
        <v>10</v>
      </c>
      <c r="C7" s="9">
        <v>1192.5538887</v>
      </c>
    </row>
    <row r="8" spans="1:6" x14ac:dyDescent="0.25">
      <c r="A8" t="s">
        <v>51</v>
      </c>
      <c r="B8" s="21" t="s">
        <v>71</v>
      </c>
      <c r="C8" s="9">
        <v>1420.8081431000001</v>
      </c>
    </row>
    <row r="9" spans="1:6" x14ac:dyDescent="0.25">
      <c r="A9" t="s">
        <v>27</v>
      </c>
      <c r="B9" s="21" t="s">
        <v>7</v>
      </c>
      <c r="C9" s="9">
        <v>1932.9811098</v>
      </c>
    </row>
    <row r="10" spans="1:6" x14ac:dyDescent="0.25">
      <c r="A10" t="s">
        <v>51</v>
      </c>
      <c r="B10" s="21" t="s">
        <v>4</v>
      </c>
      <c r="C10" s="9">
        <v>1554.9171578</v>
      </c>
    </row>
    <row r="11" spans="1:6" x14ac:dyDescent="0.25">
      <c r="A11" t="s">
        <v>51</v>
      </c>
      <c r="B11" s="21" t="s">
        <v>26</v>
      </c>
      <c r="C11" s="9">
        <v>1659.2861866999999</v>
      </c>
    </row>
    <row r="12" spans="1:6" x14ac:dyDescent="0.25">
      <c r="A12" t="s">
        <v>51</v>
      </c>
      <c r="B12" s="21" t="s">
        <v>25</v>
      </c>
      <c r="C12" s="9">
        <v>1500.132339</v>
      </c>
    </row>
    <row r="13" spans="1:6" x14ac:dyDescent="0.25">
      <c r="A13" t="s">
        <v>51</v>
      </c>
      <c r="B13" s="21" t="s">
        <v>75</v>
      </c>
      <c r="C13" s="9">
        <v>698.18752427000004</v>
      </c>
    </row>
    <row r="14" spans="1:6" x14ac:dyDescent="0.25">
      <c r="A14" t="s">
        <v>46</v>
      </c>
      <c r="B14" s="21" t="s">
        <v>5</v>
      </c>
      <c r="C14" s="9">
        <v>1113.8143485999999</v>
      </c>
    </row>
    <row r="15" spans="1:6" x14ac:dyDescent="0.25">
      <c r="A15" t="s">
        <v>51</v>
      </c>
      <c r="B15" s="21" t="s">
        <v>72</v>
      </c>
      <c r="C15" s="9">
        <v>610.01448074999996</v>
      </c>
    </row>
    <row r="16" spans="1:6" x14ac:dyDescent="0.25">
      <c r="A16" t="s">
        <v>51</v>
      </c>
      <c r="B16" s="21" t="s">
        <v>76</v>
      </c>
      <c r="C16" s="9">
        <v>1616.3207384</v>
      </c>
    </row>
    <row r="17" spans="1:3" x14ac:dyDescent="0.25">
      <c r="A17" t="s">
        <v>51</v>
      </c>
      <c r="B17" s="21" t="s">
        <v>9</v>
      </c>
      <c r="C17" s="9">
        <v>1669.3956505000001</v>
      </c>
    </row>
    <row r="18" spans="1:3" x14ac:dyDescent="0.25">
      <c r="A18" t="s">
        <v>44</v>
      </c>
      <c r="B18" s="21" t="s">
        <v>2</v>
      </c>
      <c r="C18" s="9">
        <v>1639.8145794</v>
      </c>
    </row>
    <row r="19" spans="1:3" x14ac:dyDescent="0.25">
      <c r="A19" t="s">
        <v>51</v>
      </c>
      <c r="B19" s="21" t="s">
        <v>77</v>
      </c>
      <c r="C19" s="9">
        <v>1527.1816188</v>
      </c>
    </row>
    <row r="20" spans="1:3" x14ac:dyDescent="0.25">
      <c r="A20" t="s">
        <v>51</v>
      </c>
      <c r="B20" s="21" t="s">
        <v>1</v>
      </c>
      <c r="C20" s="9">
        <v>1389.8371814</v>
      </c>
    </row>
    <row r="21" spans="1:3" x14ac:dyDescent="0.25">
      <c r="A21" t="s">
        <v>51</v>
      </c>
      <c r="B21" s="21" t="s">
        <v>6</v>
      </c>
      <c r="C21" s="9">
        <v>1576.1875901000001</v>
      </c>
    </row>
    <row r="22" spans="1:3" x14ac:dyDescent="0.25">
      <c r="A22" t="s">
        <v>43</v>
      </c>
      <c r="B22" s="21" t="s">
        <v>43</v>
      </c>
      <c r="C22" s="9">
        <v>1472.4219522000001</v>
      </c>
    </row>
    <row r="23" spans="1:3" x14ac:dyDescent="0.25">
      <c r="A23" t="s">
        <v>27</v>
      </c>
      <c r="B23" s="21" t="s">
        <v>3</v>
      </c>
      <c r="C23" s="9">
        <v>1015.8638855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E0E8-8AED-4306-8001-55A894D83527}">
  <dimension ref="B1:I73"/>
  <sheetViews>
    <sheetView showGridLines="0" workbookViewId="0">
      <selection activeCell="F6" sqref="F6"/>
    </sheetView>
  </sheetViews>
  <sheetFormatPr baseColWidth="10" defaultRowHeight="15" x14ac:dyDescent="0.25"/>
  <cols>
    <col min="1" max="1" width="1.5703125" customWidth="1"/>
    <col min="2" max="2" width="5" bestFit="1" customWidth="1"/>
    <col min="3" max="3" width="3" bestFit="1" customWidth="1"/>
    <col min="4" max="4" width="8" bestFit="1" customWidth="1"/>
    <col min="5" max="5" width="17.7109375" style="1" customWidth="1"/>
    <col min="6" max="6" width="20.5703125" style="1" customWidth="1"/>
    <col min="7" max="7" width="11.42578125" style="1" customWidth="1"/>
    <col min="8" max="8" width="15.140625" style="1" customWidth="1"/>
    <col min="9" max="9" width="11.42578125" customWidth="1"/>
    <col min="17" max="17" width="3" bestFit="1" customWidth="1"/>
    <col min="18" max="18" width="6" bestFit="1" customWidth="1"/>
    <col min="20" max="20" width="7.7109375" bestFit="1" customWidth="1"/>
    <col min="21" max="21" width="2" bestFit="1" customWidth="1"/>
    <col min="22" max="22" width="5" bestFit="1" customWidth="1"/>
    <col min="23" max="23" width="3" bestFit="1" customWidth="1"/>
    <col min="24" max="24" width="6" bestFit="1" customWidth="1"/>
  </cols>
  <sheetData>
    <row r="1" spans="2:9" ht="30" x14ac:dyDescent="0.25">
      <c r="C1" s="47"/>
      <c r="D1" s="47"/>
      <c r="E1" s="48" t="s">
        <v>66</v>
      </c>
      <c r="F1" s="48" t="s">
        <v>65</v>
      </c>
      <c r="G1" s="48" t="s">
        <v>0</v>
      </c>
      <c r="I1" s="16" t="s">
        <v>89</v>
      </c>
    </row>
    <row r="2" spans="2:9" x14ac:dyDescent="0.25">
      <c r="B2">
        <v>2020</v>
      </c>
      <c r="C2">
        <v>1</v>
      </c>
      <c r="D2" s="3" t="s">
        <v>53</v>
      </c>
      <c r="E2" s="45">
        <v>38210</v>
      </c>
      <c r="F2" s="45">
        <v>16555</v>
      </c>
      <c r="G2" s="46">
        <f t="shared" ref="G2:G25" si="0">E2+F2</f>
        <v>54765</v>
      </c>
    </row>
    <row r="3" spans="2:9" x14ac:dyDescent="0.25">
      <c r="B3">
        <v>2020</v>
      </c>
      <c r="C3">
        <v>2</v>
      </c>
      <c r="D3" s="3" t="s">
        <v>54</v>
      </c>
      <c r="E3" s="45">
        <v>31398</v>
      </c>
      <c r="F3" s="45">
        <v>16519</v>
      </c>
      <c r="G3" s="46">
        <f t="shared" si="0"/>
        <v>47917</v>
      </c>
    </row>
    <row r="4" spans="2:9" x14ac:dyDescent="0.25">
      <c r="B4">
        <v>2020</v>
      </c>
      <c r="C4">
        <v>3</v>
      </c>
      <c r="D4" s="3" t="s">
        <v>55</v>
      </c>
      <c r="E4" s="45">
        <v>23406</v>
      </c>
      <c r="F4" s="45">
        <v>10016</v>
      </c>
      <c r="G4" s="46">
        <f t="shared" si="0"/>
        <v>33422</v>
      </c>
    </row>
    <row r="5" spans="2:9" x14ac:dyDescent="0.25">
      <c r="B5">
        <v>2020</v>
      </c>
      <c r="C5">
        <v>4</v>
      </c>
      <c r="D5" s="3" t="s">
        <v>56</v>
      </c>
      <c r="E5" s="45">
        <v>18110</v>
      </c>
      <c r="F5" s="45">
        <v>11947</v>
      </c>
      <c r="G5" s="46">
        <f t="shared" si="0"/>
        <v>30057</v>
      </c>
    </row>
    <row r="6" spans="2:9" x14ac:dyDescent="0.25">
      <c r="B6">
        <v>2020</v>
      </c>
      <c r="C6">
        <v>5</v>
      </c>
      <c r="D6" s="3" t="s">
        <v>68</v>
      </c>
      <c r="E6" s="45">
        <v>22541</v>
      </c>
      <c r="F6" s="45">
        <v>20702</v>
      </c>
      <c r="G6" s="46">
        <f t="shared" si="0"/>
        <v>43243</v>
      </c>
    </row>
    <row r="7" spans="2:9" x14ac:dyDescent="0.25">
      <c r="B7">
        <v>2020</v>
      </c>
      <c r="C7">
        <v>6</v>
      </c>
      <c r="D7" s="3" t="s">
        <v>58</v>
      </c>
      <c r="E7" s="45">
        <v>40221</v>
      </c>
      <c r="F7" s="45">
        <v>35397</v>
      </c>
      <c r="G7" s="46">
        <f t="shared" si="0"/>
        <v>75618</v>
      </c>
    </row>
    <row r="8" spans="2:9" x14ac:dyDescent="0.25">
      <c r="B8">
        <v>2020</v>
      </c>
      <c r="C8">
        <v>7</v>
      </c>
      <c r="D8" s="3" t="s">
        <v>59</v>
      </c>
      <c r="E8" s="45">
        <v>58953</v>
      </c>
      <c r="F8" s="45">
        <v>34915</v>
      </c>
      <c r="G8" s="46">
        <f t="shared" si="0"/>
        <v>93868</v>
      </c>
    </row>
    <row r="9" spans="2:9" x14ac:dyDescent="0.25">
      <c r="B9">
        <v>2020</v>
      </c>
      <c r="C9">
        <v>8</v>
      </c>
      <c r="D9" s="3" t="s">
        <v>60</v>
      </c>
      <c r="E9" s="45">
        <v>45706</v>
      </c>
      <c r="F9" s="45">
        <v>28172</v>
      </c>
      <c r="G9" s="46">
        <f t="shared" si="0"/>
        <v>73878</v>
      </c>
    </row>
    <row r="10" spans="2:9" x14ac:dyDescent="0.25">
      <c r="B10">
        <v>2020</v>
      </c>
      <c r="C10">
        <v>9</v>
      </c>
      <c r="D10" s="3" t="s">
        <v>61</v>
      </c>
      <c r="E10" s="45">
        <v>87239</v>
      </c>
      <c r="F10" s="45">
        <v>53104</v>
      </c>
      <c r="G10" s="46">
        <f t="shared" si="0"/>
        <v>140343</v>
      </c>
    </row>
    <row r="11" spans="2:9" x14ac:dyDescent="0.25">
      <c r="B11">
        <v>2020</v>
      </c>
      <c r="C11">
        <v>10</v>
      </c>
      <c r="D11" s="3" t="s">
        <v>62</v>
      </c>
      <c r="E11" s="45">
        <v>90033</v>
      </c>
      <c r="F11" s="45">
        <v>51369</v>
      </c>
      <c r="G11" s="46">
        <f t="shared" si="0"/>
        <v>141402</v>
      </c>
    </row>
    <row r="12" spans="2:9" x14ac:dyDescent="0.25">
      <c r="B12">
        <v>2020</v>
      </c>
      <c r="C12">
        <v>11</v>
      </c>
      <c r="D12" s="3" t="s">
        <v>63</v>
      </c>
      <c r="E12" s="45">
        <v>92453</v>
      </c>
      <c r="F12" s="45">
        <v>48460</v>
      </c>
      <c r="G12" s="46">
        <f t="shared" si="0"/>
        <v>140913</v>
      </c>
    </row>
    <row r="13" spans="2:9" x14ac:dyDescent="0.25">
      <c r="B13">
        <v>2020</v>
      </c>
      <c r="C13">
        <v>12</v>
      </c>
      <c r="D13" s="3" t="s">
        <v>64</v>
      </c>
      <c r="E13" s="45">
        <v>80406</v>
      </c>
      <c r="F13" s="45">
        <v>41419</v>
      </c>
      <c r="G13" s="46">
        <f t="shared" si="0"/>
        <v>121825</v>
      </c>
      <c r="H13" s="1">
        <f>SUM(G2:G13)</f>
        <v>997251</v>
      </c>
    </row>
    <row r="14" spans="2:9" x14ac:dyDescent="0.25">
      <c r="B14">
        <v>2021</v>
      </c>
      <c r="C14">
        <v>1</v>
      </c>
      <c r="D14" s="3" t="s">
        <v>53</v>
      </c>
      <c r="E14" s="45">
        <v>85527</v>
      </c>
      <c r="F14" s="45">
        <v>47884</v>
      </c>
      <c r="G14" s="46">
        <f t="shared" si="0"/>
        <v>133411</v>
      </c>
    </row>
    <row r="15" spans="2:9" x14ac:dyDescent="0.25">
      <c r="B15">
        <v>2021</v>
      </c>
      <c r="C15">
        <v>2</v>
      </c>
      <c r="D15" s="3" t="s">
        <v>54</v>
      </c>
      <c r="E15" s="45">
        <v>86733</v>
      </c>
      <c r="F15" s="45">
        <v>48772</v>
      </c>
      <c r="G15" s="46">
        <f t="shared" si="0"/>
        <v>135505</v>
      </c>
    </row>
    <row r="16" spans="2:9" x14ac:dyDescent="0.25">
      <c r="B16">
        <v>2021</v>
      </c>
      <c r="C16">
        <v>3</v>
      </c>
      <c r="D16" s="3" t="s">
        <v>55</v>
      </c>
      <c r="E16" s="45">
        <v>118660</v>
      </c>
      <c r="F16" s="45">
        <v>61906</v>
      </c>
      <c r="G16" s="46">
        <f t="shared" si="0"/>
        <v>180566</v>
      </c>
    </row>
    <row r="17" spans="2:8" x14ac:dyDescent="0.25">
      <c r="B17">
        <v>2021</v>
      </c>
      <c r="C17">
        <v>4</v>
      </c>
      <c r="D17" s="3" t="s">
        <v>56</v>
      </c>
      <c r="E17" s="45">
        <v>116348</v>
      </c>
      <c r="F17" s="45">
        <v>57397</v>
      </c>
      <c r="G17" s="46">
        <f t="shared" si="0"/>
        <v>173745</v>
      </c>
    </row>
    <row r="18" spans="2:8" x14ac:dyDescent="0.25">
      <c r="B18">
        <v>2021</v>
      </c>
      <c r="C18">
        <v>5</v>
      </c>
      <c r="D18" s="3" t="s">
        <v>68</v>
      </c>
      <c r="E18" s="45">
        <v>122610</v>
      </c>
      <c r="F18" s="45">
        <v>56535</v>
      </c>
      <c r="G18" s="46">
        <f t="shared" si="0"/>
        <v>179145</v>
      </c>
    </row>
    <row r="19" spans="2:8" x14ac:dyDescent="0.25">
      <c r="B19">
        <v>2021</v>
      </c>
      <c r="C19">
        <v>6</v>
      </c>
      <c r="D19" s="3" t="s">
        <v>58</v>
      </c>
      <c r="E19" s="45">
        <v>147278</v>
      </c>
      <c r="F19" s="45">
        <v>60345</v>
      </c>
      <c r="G19" s="46">
        <f t="shared" si="0"/>
        <v>207623</v>
      </c>
    </row>
    <row r="20" spans="2:8" x14ac:dyDescent="0.25">
      <c r="B20">
        <v>2021</v>
      </c>
      <c r="C20">
        <v>7</v>
      </c>
      <c r="D20" s="3" t="s">
        <v>59</v>
      </c>
      <c r="E20" s="45">
        <v>131491</v>
      </c>
      <c r="F20" s="45">
        <v>52083</v>
      </c>
      <c r="G20" s="46">
        <f t="shared" si="0"/>
        <v>183574</v>
      </c>
    </row>
    <row r="21" spans="2:8" x14ac:dyDescent="0.25">
      <c r="B21">
        <v>2021</v>
      </c>
      <c r="C21">
        <v>8</v>
      </c>
      <c r="D21" s="3" t="s">
        <v>60</v>
      </c>
      <c r="E21" s="45">
        <v>84542</v>
      </c>
      <c r="F21" s="45">
        <v>37586</v>
      </c>
      <c r="G21" s="46">
        <f t="shared" si="0"/>
        <v>122128</v>
      </c>
    </row>
    <row r="22" spans="2:8" x14ac:dyDescent="0.25">
      <c r="B22">
        <v>2021</v>
      </c>
      <c r="C22">
        <v>9</v>
      </c>
      <c r="D22" s="3" t="s">
        <v>61</v>
      </c>
      <c r="E22" s="45">
        <v>126363</v>
      </c>
      <c r="F22" s="45">
        <v>57704</v>
      </c>
      <c r="G22" s="46">
        <f t="shared" si="0"/>
        <v>184067</v>
      </c>
    </row>
    <row r="23" spans="2:8" x14ac:dyDescent="0.25">
      <c r="B23">
        <v>2021</v>
      </c>
      <c r="C23">
        <v>10</v>
      </c>
      <c r="D23" s="3" t="s">
        <v>62</v>
      </c>
      <c r="E23" s="45">
        <v>140733</v>
      </c>
      <c r="F23" s="45">
        <v>63274</v>
      </c>
      <c r="G23" s="46">
        <f t="shared" si="0"/>
        <v>204007</v>
      </c>
    </row>
    <row r="24" spans="2:8" x14ac:dyDescent="0.25">
      <c r="B24">
        <v>2021</v>
      </c>
      <c r="C24">
        <v>11</v>
      </c>
      <c r="D24" s="3" t="s">
        <v>63</v>
      </c>
      <c r="E24" s="45">
        <v>142867</v>
      </c>
      <c r="F24" s="45">
        <v>62749</v>
      </c>
      <c r="G24" s="46">
        <f t="shared" si="0"/>
        <v>205616</v>
      </c>
    </row>
    <row r="25" spans="2:8" x14ac:dyDescent="0.25">
      <c r="B25">
        <v>2021</v>
      </c>
      <c r="C25">
        <v>12</v>
      </c>
      <c r="D25" s="3" t="s">
        <v>64</v>
      </c>
      <c r="E25" s="45">
        <v>132894</v>
      </c>
      <c r="F25" s="45">
        <v>54990</v>
      </c>
      <c r="G25" s="46">
        <f t="shared" si="0"/>
        <v>187884</v>
      </c>
      <c r="H25" s="1">
        <f>SUM(G14:G25)</f>
        <v>2097271</v>
      </c>
    </row>
    <row r="26" spans="2:8" x14ac:dyDescent="0.25">
      <c r="E26" s="45">
        <f>SUM(E2:E25)</f>
        <v>2064722</v>
      </c>
      <c r="F26" s="45">
        <f>SUM(F2:F25)</f>
        <v>1029800</v>
      </c>
      <c r="G26" s="46"/>
    </row>
    <row r="28" spans="2:8" x14ac:dyDescent="0.25">
      <c r="D28" s="3"/>
      <c r="E28" s="7"/>
      <c r="F28" s="7"/>
    </row>
    <row r="29" spans="2:8" x14ac:dyDescent="0.25">
      <c r="D29" s="3"/>
    </row>
    <row r="30" spans="2:8" x14ac:dyDescent="0.25">
      <c r="D30" s="3"/>
      <c r="E30" s="7"/>
      <c r="F30" s="7"/>
    </row>
    <row r="31" spans="2:8" x14ac:dyDescent="0.25">
      <c r="D31" s="3"/>
      <c r="E31" s="7"/>
      <c r="F31" s="7"/>
    </row>
    <row r="32" spans="2:8" x14ac:dyDescent="0.25">
      <c r="D32" s="3"/>
      <c r="E32" s="7"/>
      <c r="F32" s="7"/>
    </row>
    <row r="33" spans="4:6" x14ac:dyDescent="0.25">
      <c r="D33" s="3"/>
      <c r="E33" s="7"/>
      <c r="F33" s="7"/>
    </row>
    <row r="34" spans="4:6" x14ac:dyDescent="0.25">
      <c r="D34" s="3"/>
      <c r="E34" s="7"/>
      <c r="F34" s="7"/>
    </row>
    <row r="35" spans="4:6" x14ac:dyDescent="0.25">
      <c r="D35" s="3"/>
      <c r="E35" s="7"/>
      <c r="F35" s="7"/>
    </row>
    <row r="36" spans="4:6" x14ac:dyDescent="0.25">
      <c r="D36" s="3"/>
      <c r="E36" s="7"/>
      <c r="F36" s="7"/>
    </row>
    <row r="37" spans="4:6" x14ac:dyDescent="0.25">
      <c r="D37" s="3"/>
      <c r="E37" s="7"/>
      <c r="F37" s="7"/>
    </row>
    <row r="38" spans="4:6" x14ac:dyDescent="0.25">
      <c r="D38" s="3"/>
      <c r="E38" s="7"/>
      <c r="F38" s="7"/>
    </row>
    <row r="39" spans="4:6" x14ac:dyDescent="0.25">
      <c r="D39" s="3"/>
      <c r="E39" s="7"/>
      <c r="F39" s="7"/>
    </row>
    <row r="40" spans="4:6" x14ac:dyDescent="0.25">
      <c r="D40" s="3"/>
      <c r="E40" s="7"/>
      <c r="F40" s="7"/>
    </row>
    <row r="41" spans="4:6" x14ac:dyDescent="0.25">
      <c r="D41" s="3"/>
      <c r="E41" s="7"/>
      <c r="F41" s="7"/>
    </row>
    <row r="42" spans="4:6" x14ac:dyDescent="0.25">
      <c r="D42" s="3"/>
      <c r="E42" s="7"/>
      <c r="F42" s="7"/>
    </row>
    <row r="43" spans="4:6" x14ac:dyDescent="0.25">
      <c r="D43" s="3"/>
      <c r="E43" s="7"/>
      <c r="F43" s="7"/>
    </row>
    <row r="44" spans="4:6" x14ac:dyDescent="0.25">
      <c r="D44" s="3"/>
      <c r="E44" s="7"/>
      <c r="F44" s="7"/>
    </row>
    <row r="45" spans="4:6" x14ac:dyDescent="0.25">
      <c r="D45" s="3"/>
      <c r="E45" s="7"/>
      <c r="F45" s="7"/>
    </row>
    <row r="46" spans="4:6" x14ac:dyDescent="0.25">
      <c r="D46" s="3"/>
      <c r="E46" s="7"/>
      <c r="F46" s="7"/>
    </row>
    <row r="47" spans="4:6" x14ac:dyDescent="0.25">
      <c r="D47" s="3"/>
      <c r="E47" s="7"/>
      <c r="F47" s="7"/>
    </row>
    <row r="48" spans="4:6" x14ac:dyDescent="0.25">
      <c r="D48" s="3"/>
      <c r="E48" s="7"/>
      <c r="F48" s="7"/>
    </row>
    <row r="49" spans="4:9" x14ac:dyDescent="0.25">
      <c r="D49" s="3"/>
      <c r="E49" s="7"/>
      <c r="F49" s="7"/>
      <c r="H49" s="1">
        <f t="shared" ref="H49" si="1">SUM(G38:G49)</f>
        <v>0</v>
      </c>
    </row>
    <row r="50" spans="4:9" x14ac:dyDescent="0.25">
      <c r="D50" s="3"/>
      <c r="E50" s="7"/>
      <c r="F50" s="7"/>
    </row>
    <row r="51" spans="4:9" x14ac:dyDescent="0.25">
      <c r="D51" s="3"/>
      <c r="E51" s="7"/>
      <c r="F51" s="7"/>
    </row>
    <row r="52" spans="4:9" x14ac:dyDescent="0.25">
      <c r="D52" s="3"/>
      <c r="E52" s="7"/>
      <c r="F52" s="7"/>
    </row>
    <row r="53" spans="4:9" x14ac:dyDescent="0.25">
      <c r="D53" s="3"/>
      <c r="E53" s="7"/>
      <c r="F53" s="7"/>
    </row>
    <row r="54" spans="4:9" x14ac:dyDescent="0.25">
      <c r="D54" s="3"/>
      <c r="E54" s="7"/>
      <c r="F54" s="7"/>
    </row>
    <row r="55" spans="4:9" x14ac:dyDescent="0.25">
      <c r="D55" s="3"/>
      <c r="E55" s="7"/>
      <c r="F55" s="7"/>
    </row>
    <row r="56" spans="4:9" x14ac:dyDescent="0.25">
      <c r="D56" s="3"/>
      <c r="E56" s="7"/>
      <c r="F56" s="7"/>
    </row>
    <row r="57" spans="4:9" x14ac:dyDescent="0.25">
      <c r="D57" s="3"/>
      <c r="E57" s="7"/>
      <c r="F57" s="7"/>
    </row>
    <row r="58" spans="4:9" x14ac:dyDescent="0.25">
      <c r="D58" s="3"/>
      <c r="E58" s="7"/>
      <c r="F58" s="7"/>
    </row>
    <row r="59" spans="4:9" x14ac:dyDescent="0.25">
      <c r="D59" s="3"/>
      <c r="E59" s="7"/>
      <c r="F59" s="7"/>
      <c r="I59" s="2"/>
    </row>
    <row r="60" spans="4:9" x14ac:dyDescent="0.25">
      <c r="D60" s="3"/>
      <c r="E60" s="7"/>
      <c r="F60" s="7"/>
    </row>
    <row r="61" spans="4:9" x14ac:dyDescent="0.25">
      <c r="D61" s="3"/>
      <c r="E61" s="7"/>
      <c r="F61" s="7"/>
    </row>
    <row r="62" spans="4:9" x14ac:dyDescent="0.25">
      <c r="D62" s="3"/>
      <c r="E62" s="7"/>
      <c r="F62" s="7"/>
    </row>
    <row r="63" spans="4:9" x14ac:dyDescent="0.25">
      <c r="D63" s="3"/>
      <c r="E63" s="7"/>
      <c r="F63" s="7"/>
    </row>
    <row r="64" spans="4:9" x14ac:dyDescent="0.25">
      <c r="D64" s="3"/>
      <c r="E64" s="7"/>
      <c r="F64" s="7"/>
    </row>
    <row r="65" spans="4:6" x14ac:dyDescent="0.25">
      <c r="D65" s="3"/>
      <c r="E65" s="7"/>
      <c r="F65" s="7"/>
    </row>
    <row r="66" spans="4:6" x14ac:dyDescent="0.25">
      <c r="D66" s="3"/>
      <c r="E66" s="7"/>
      <c r="F66" s="7"/>
    </row>
    <row r="67" spans="4:6" x14ac:dyDescent="0.25">
      <c r="D67" s="3"/>
      <c r="E67" s="7"/>
      <c r="F67" s="7"/>
    </row>
    <row r="68" spans="4:6" x14ac:dyDescent="0.25">
      <c r="D68" s="3"/>
      <c r="E68" s="7"/>
      <c r="F68" s="7"/>
    </row>
    <row r="69" spans="4:6" x14ac:dyDescent="0.25">
      <c r="D69" s="3"/>
      <c r="E69" s="7"/>
      <c r="F69" s="7"/>
    </row>
    <row r="70" spans="4:6" x14ac:dyDescent="0.25">
      <c r="D70" s="3"/>
      <c r="E70" s="7"/>
      <c r="F70" s="7"/>
    </row>
    <row r="71" spans="4:6" x14ac:dyDescent="0.25">
      <c r="D71" s="3"/>
      <c r="E71" s="7"/>
      <c r="F71" s="7"/>
    </row>
    <row r="72" spans="4:6" x14ac:dyDescent="0.25">
      <c r="D72" s="3"/>
      <c r="E72" s="7"/>
      <c r="F72" s="7"/>
    </row>
    <row r="73" spans="4:6" x14ac:dyDescent="0.25">
      <c r="D73" s="3"/>
      <c r="E73" s="7"/>
      <c r="F73" s="7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8116-F5EF-4689-B1F0-DB8EFFEB16E0}">
  <dimension ref="B1:F26"/>
  <sheetViews>
    <sheetView showGridLines="0" workbookViewId="0">
      <selection activeCell="F24" sqref="F24"/>
    </sheetView>
  </sheetViews>
  <sheetFormatPr baseColWidth="10" defaultRowHeight="15" x14ac:dyDescent="0.25"/>
  <cols>
    <col min="2" max="2" width="17.42578125" style="14" customWidth="1"/>
    <col min="3" max="4" width="10.7109375" style="14" customWidth="1"/>
    <col min="6" max="6" width="11.7109375" customWidth="1"/>
    <col min="7" max="7" width="4" customWidth="1"/>
  </cols>
  <sheetData>
    <row r="1" spans="2:6" x14ac:dyDescent="0.25">
      <c r="B1" s="44" t="s">
        <v>90</v>
      </c>
    </row>
    <row r="2" spans="2:6" ht="15.75" thickBot="1" x14ac:dyDescent="0.3">
      <c r="B2" s="44"/>
    </row>
    <row r="3" spans="2:6" ht="15.75" thickBot="1" x14ac:dyDescent="0.3">
      <c r="B3" s="39"/>
      <c r="C3" s="49">
        <v>2021</v>
      </c>
      <c r="D3" s="50"/>
      <c r="E3" s="51"/>
      <c r="F3" s="29">
        <v>2020</v>
      </c>
    </row>
    <row r="4" spans="2:6" ht="26.25" thickBot="1" x14ac:dyDescent="0.3">
      <c r="B4" s="38"/>
      <c r="C4" s="30" t="s">
        <v>42</v>
      </c>
      <c r="D4" s="33" t="s">
        <v>22</v>
      </c>
      <c r="E4" s="32" t="s">
        <v>0</v>
      </c>
      <c r="F4" s="23" t="s">
        <v>84</v>
      </c>
    </row>
    <row r="5" spans="2:6" ht="15.75" thickBot="1" x14ac:dyDescent="0.3">
      <c r="B5" s="12" t="s">
        <v>16</v>
      </c>
      <c r="C5" s="28"/>
      <c r="D5" s="28"/>
      <c r="E5" s="13"/>
      <c r="F5" s="13"/>
    </row>
    <row r="6" spans="2:6" ht="15.75" thickBot="1" x14ac:dyDescent="0.3">
      <c r="B6" s="11" t="s">
        <v>23</v>
      </c>
      <c r="C6" s="31">
        <v>0.50177779820423585</v>
      </c>
      <c r="D6" s="35">
        <v>0.50242050739158384</v>
      </c>
      <c r="E6" s="25">
        <v>0.5019804307597826</v>
      </c>
      <c r="F6" s="25">
        <v>0.49277062645211689</v>
      </c>
    </row>
    <row r="7" spans="2:6" ht="15.75" thickBot="1" x14ac:dyDescent="0.3">
      <c r="B7" s="11" t="s">
        <v>24</v>
      </c>
      <c r="C7" s="31">
        <v>0.49822220179576421</v>
      </c>
      <c r="D7" s="35">
        <v>0.49757949260841622</v>
      </c>
      <c r="E7" s="25">
        <v>0.4980195692402174</v>
      </c>
      <c r="F7" s="25">
        <v>0.50722937354788311</v>
      </c>
    </row>
    <row r="8" spans="2:6" ht="15.75" thickBot="1" x14ac:dyDescent="0.3">
      <c r="B8" s="12" t="s">
        <v>17</v>
      </c>
      <c r="C8" s="28"/>
      <c r="D8" s="34"/>
      <c r="E8" s="13"/>
      <c r="F8" s="13"/>
    </row>
    <row r="9" spans="2:6" ht="15.75" thickBot="1" x14ac:dyDescent="0.3">
      <c r="B9" s="11" t="s">
        <v>18</v>
      </c>
      <c r="C9" s="31">
        <v>8.8556355437082096E-2</v>
      </c>
      <c r="D9" s="35">
        <v>0.12052327120117963</v>
      </c>
      <c r="E9" s="25">
        <v>9.8634844996187909E-2</v>
      </c>
      <c r="F9" s="25">
        <v>7.2293735478831306E-2</v>
      </c>
    </row>
    <row r="10" spans="2:6" ht="15.75" thickBot="1" x14ac:dyDescent="0.3">
      <c r="B10" s="11" t="s">
        <v>19</v>
      </c>
      <c r="C10" s="31">
        <v>0.43955764648207646</v>
      </c>
      <c r="D10" s="35">
        <v>0.48418012023138873</v>
      </c>
      <c r="E10" s="25">
        <v>0.45362616466827604</v>
      </c>
      <c r="F10" s="25">
        <v>0.47653499470043148</v>
      </c>
    </row>
    <row r="11" spans="2:6" ht="15.75" thickBot="1" x14ac:dyDescent="0.3">
      <c r="B11" s="11" t="s">
        <v>20</v>
      </c>
      <c r="C11" s="31">
        <v>0.23595135531870148</v>
      </c>
      <c r="D11" s="35">
        <v>0.21903890506257326</v>
      </c>
      <c r="E11" s="25">
        <v>0.23061921897551627</v>
      </c>
      <c r="F11" s="25">
        <v>0.26021934297383509</v>
      </c>
    </row>
    <row r="12" spans="2:6" ht="15.75" thickBot="1" x14ac:dyDescent="0.3">
      <c r="B12" s="11" t="s">
        <v>21</v>
      </c>
      <c r="C12" s="31">
        <v>0.23593464276213993</v>
      </c>
      <c r="D12" s="35">
        <v>0.17625770350485839</v>
      </c>
      <c r="E12" s="25">
        <v>0.21711977136001975</v>
      </c>
      <c r="F12" s="25">
        <v>0.19095192684690213</v>
      </c>
    </row>
    <row r="13" spans="2:6" ht="15.75" thickBot="1" x14ac:dyDescent="0.3">
      <c r="B13" s="12" t="s">
        <v>14</v>
      </c>
      <c r="C13" s="28"/>
      <c r="D13" s="28"/>
      <c r="E13" s="13"/>
      <c r="F13" s="13"/>
    </row>
    <row r="14" spans="2:6" ht="15.75" thickBot="1" x14ac:dyDescent="0.3">
      <c r="B14" s="11" t="s">
        <v>15</v>
      </c>
      <c r="C14" s="31">
        <v>0.15757503589717878</v>
      </c>
      <c r="D14" s="35">
        <v>0.18683504102234488</v>
      </c>
      <c r="E14" s="25">
        <v>0.16680009402695217</v>
      </c>
      <c r="F14" s="25">
        <v>0.18086118740417406</v>
      </c>
    </row>
    <row r="15" spans="2:6" ht="15.75" thickBot="1" x14ac:dyDescent="0.3">
      <c r="B15" s="11" t="s">
        <v>11</v>
      </c>
      <c r="C15" s="31">
        <v>0.22313769893164981</v>
      </c>
      <c r="D15" s="35">
        <v>0.27570947861922945</v>
      </c>
      <c r="E15" s="25">
        <v>0.2397124644359265</v>
      </c>
      <c r="F15" s="25">
        <v>0.20928833362914653</v>
      </c>
    </row>
    <row r="16" spans="2:6" ht="15.75" thickBot="1" x14ac:dyDescent="0.3">
      <c r="B16" s="11" t="s">
        <v>12</v>
      </c>
      <c r="C16" s="31">
        <v>0.21704318663886812</v>
      </c>
      <c r="D16" s="35">
        <v>0.2350984914363492</v>
      </c>
      <c r="E16" s="25">
        <v>0.22273564074456759</v>
      </c>
      <c r="F16" s="25">
        <v>0.21430612754462017</v>
      </c>
    </row>
    <row r="17" spans="2:6" ht="15.75" thickBot="1" x14ac:dyDescent="0.3">
      <c r="B17" s="11" t="s">
        <v>13</v>
      </c>
      <c r="C17" s="31">
        <v>0.39864252259328742</v>
      </c>
      <c r="D17" s="35">
        <v>0.29743279519074445</v>
      </c>
      <c r="E17" s="25">
        <v>0.36673324525061379</v>
      </c>
      <c r="F17" s="25">
        <v>0.39298230836569731</v>
      </c>
    </row>
    <row r="18" spans="2:6" ht="15.75" thickBot="1" x14ac:dyDescent="0.3">
      <c r="B18" s="12" t="s">
        <v>87</v>
      </c>
      <c r="C18" s="28"/>
      <c r="D18" s="28"/>
      <c r="E18" s="13"/>
      <c r="F18" s="36"/>
    </row>
    <row r="19" spans="2:6" ht="15.75" thickBot="1" x14ac:dyDescent="0.3">
      <c r="B19" s="11" t="s">
        <v>85</v>
      </c>
      <c r="C19" s="31">
        <v>0.82060327585445414</v>
      </c>
      <c r="D19" s="42"/>
      <c r="E19" s="43"/>
      <c r="F19" s="43"/>
    </row>
    <row r="20" spans="2:6" ht="15.75" thickBot="1" x14ac:dyDescent="0.3">
      <c r="B20" s="11" t="s">
        <v>86</v>
      </c>
      <c r="C20" s="31">
        <v>0.17939672414554586</v>
      </c>
      <c r="D20" s="42"/>
      <c r="E20" s="43"/>
      <c r="F20" s="43"/>
    </row>
    <row r="21" spans="2:6" x14ac:dyDescent="0.25">
      <c r="B21"/>
    </row>
    <row r="22" spans="2:6" x14ac:dyDescent="0.25">
      <c r="B22"/>
    </row>
    <row r="25" spans="2:6" x14ac:dyDescent="0.25">
      <c r="B25" s="37"/>
    </row>
    <row r="26" spans="2:6" x14ac:dyDescent="0.25">
      <c r="B26" s="37"/>
    </row>
  </sheetData>
  <mergeCells count="1">
    <mergeCell ref="C3:E3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734FA-A7EE-4B39-BC39-65CF289A1C5D}">
  <dimension ref="A1:V120"/>
  <sheetViews>
    <sheetView showGridLines="0" workbookViewId="0">
      <selection activeCell="E30" sqref="E30"/>
    </sheetView>
  </sheetViews>
  <sheetFormatPr baseColWidth="10" defaultRowHeight="15" x14ac:dyDescent="0.25"/>
  <cols>
    <col min="2" max="2" width="10.5703125" bestFit="1" customWidth="1"/>
    <col min="3" max="3" width="14.42578125" customWidth="1"/>
    <col min="4" max="4" width="13.85546875" customWidth="1"/>
    <col min="17" max="17" width="2" bestFit="1" customWidth="1"/>
    <col min="18" max="18" width="7.7109375" bestFit="1" customWidth="1"/>
    <col min="19" max="19" width="5" bestFit="1" customWidth="1"/>
    <col min="20" max="20" width="3" bestFit="1" customWidth="1"/>
    <col min="21" max="21" width="6.85546875" style="1" bestFit="1" customWidth="1"/>
    <col min="22" max="22" width="7.85546875" style="1" bestFit="1" customWidth="1"/>
  </cols>
  <sheetData>
    <row r="1" spans="1:6" ht="30" x14ac:dyDescent="0.25">
      <c r="C1" s="6" t="s">
        <v>42</v>
      </c>
      <c r="D1" s="6" t="s">
        <v>22</v>
      </c>
      <c r="F1" s="16" t="s">
        <v>91</v>
      </c>
    </row>
    <row r="2" spans="1:6" x14ac:dyDescent="0.25">
      <c r="C2" s="6"/>
      <c r="D2" s="6"/>
    </row>
    <row r="3" spans="1:6" x14ac:dyDescent="0.25">
      <c r="A3" s="52">
        <v>2020</v>
      </c>
      <c r="B3" s="24" t="s">
        <v>53</v>
      </c>
      <c r="C3" s="26">
        <v>1238.7587963999999</v>
      </c>
      <c r="D3" s="26">
        <v>991.13949984999999</v>
      </c>
    </row>
    <row r="4" spans="1:6" x14ac:dyDescent="0.25">
      <c r="A4" s="52"/>
      <c r="B4" s="24" t="s">
        <v>54</v>
      </c>
      <c r="C4" s="26">
        <v>1278.7152401000001</v>
      </c>
      <c r="D4" s="26">
        <v>952.69524245000002</v>
      </c>
    </row>
    <row r="5" spans="1:6" x14ac:dyDescent="0.25">
      <c r="A5" s="52"/>
      <c r="B5" s="24" t="s">
        <v>55</v>
      </c>
      <c r="C5" s="26">
        <v>1330.2970720999999</v>
      </c>
      <c r="D5" s="26">
        <v>1028.0896945</v>
      </c>
    </row>
    <row r="6" spans="1:6" x14ac:dyDescent="0.25">
      <c r="A6" s="52"/>
      <c r="B6" s="24" t="s">
        <v>56</v>
      </c>
      <c r="C6" s="26">
        <v>1290.8794439999999</v>
      </c>
      <c r="D6" s="26">
        <v>970.83688959999995</v>
      </c>
    </row>
    <row r="7" spans="1:6" x14ac:dyDescent="0.25">
      <c r="A7" s="52"/>
      <c r="B7" s="24" t="s">
        <v>57</v>
      </c>
      <c r="C7" s="26">
        <v>1296.6104095000001</v>
      </c>
      <c r="D7" s="26">
        <v>931.30366920999995</v>
      </c>
    </row>
    <row r="8" spans="1:6" x14ac:dyDescent="0.25">
      <c r="A8" s="52"/>
      <c r="B8" s="24" t="s">
        <v>58</v>
      </c>
      <c r="C8" s="26">
        <v>1275.4714679000001</v>
      </c>
      <c r="D8" s="26">
        <v>919.35440432999997</v>
      </c>
    </row>
    <row r="9" spans="1:6" x14ac:dyDescent="0.25">
      <c r="A9" s="52"/>
      <c r="B9" s="24" t="s">
        <v>59</v>
      </c>
      <c r="C9" s="26">
        <v>1273.5977181999999</v>
      </c>
      <c r="D9" s="26">
        <v>1083.0054746999999</v>
      </c>
    </row>
    <row r="10" spans="1:6" x14ac:dyDescent="0.25">
      <c r="A10" s="52"/>
      <c r="B10" s="24" t="s">
        <v>60</v>
      </c>
      <c r="C10" s="26">
        <v>1251.5670471999999</v>
      </c>
      <c r="D10" s="26">
        <v>1244.1185958000001</v>
      </c>
    </row>
    <row r="11" spans="1:6" x14ac:dyDescent="0.25">
      <c r="A11" s="52"/>
      <c r="B11" s="24" t="s">
        <v>61</v>
      </c>
      <c r="C11" s="26">
        <v>1305.1362663</v>
      </c>
      <c r="D11" s="26">
        <v>1246.8705139000001</v>
      </c>
    </row>
    <row r="12" spans="1:6" x14ac:dyDescent="0.25">
      <c r="A12" s="52"/>
      <c r="B12" s="24" t="s">
        <v>62</v>
      </c>
      <c r="C12" s="26">
        <v>1322.2914733</v>
      </c>
      <c r="D12" s="26">
        <v>1198.0779312</v>
      </c>
    </row>
    <row r="13" spans="1:6" x14ac:dyDescent="0.25">
      <c r="A13" s="52"/>
      <c r="B13" s="24" t="s">
        <v>63</v>
      </c>
      <c r="C13" s="26">
        <v>1332.7197963000001</v>
      </c>
      <c r="D13" s="26">
        <v>1145.2379722999999</v>
      </c>
    </row>
    <row r="14" spans="1:6" x14ac:dyDescent="0.25">
      <c r="A14" s="52"/>
      <c r="B14" s="24" t="s">
        <v>64</v>
      </c>
      <c r="C14" s="26">
        <v>1340.7539554</v>
      </c>
      <c r="D14" s="26">
        <v>1243.4034631</v>
      </c>
    </row>
    <row r="15" spans="1:6" x14ac:dyDescent="0.25">
      <c r="A15" s="52">
        <v>2021</v>
      </c>
      <c r="B15" s="24" t="s">
        <v>53</v>
      </c>
      <c r="C15" s="26">
        <v>1317.2057926</v>
      </c>
      <c r="D15" s="26">
        <v>1150.3421013</v>
      </c>
    </row>
    <row r="16" spans="1:6" x14ac:dyDescent="0.25">
      <c r="A16" s="52"/>
      <c r="B16" s="24" t="s">
        <v>54</v>
      </c>
      <c r="C16" s="26">
        <v>1287.594983</v>
      </c>
      <c r="D16" s="26">
        <v>1150.3177493000001</v>
      </c>
    </row>
    <row r="17" spans="1:6" x14ac:dyDescent="0.25">
      <c r="A17" s="52"/>
      <c r="B17" s="24" t="s">
        <v>55</v>
      </c>
      <c r="C17" s="26">
        <v>1329.7553201999999</v>
      </c>
      <c r="D17" s="26">
        <v>1139.5500417000001</v>
      </c>
      <c r="E17" s="2"/>
      <c r="F17" s="21"/>
    </row>
    <row r="18" spans="1:6" x14ac:dyDescent="0.25">
      <c r="A18" s="52"/>
      <c r="B18" s="24" t="s">
        <v>56</v>
      </c>
      <c r="C18" s="26">
        <v>1362.9898854999999</v>
      </c>
      <c r="D18" s="26">
        <v>1165.340481</v>
      </c>
      <c r="E18" s="2"/>
      <c r="F18" s="21"/>
    </row>
    <row r="19" spans="1:6" x14ac:dyDescent="0.25">
      <c r="A19" s="52"/>
      <c r="B19" s="24" t="s">
        <v>57</v>
      </c>
      <c r="C19" s="26">
        <v>1430.8802000000001</v>
      </c>
      <c r="D19" s="26">
        <v>1190.3919834000001</v>
      </c>
      <c r="E19" s="2"/>
      <c r="F19" s="21"/>
    </row>
    <row r="20" spans="1:6" x14ac:dyDescent="0.25">
      <c r="A20" s="52"/>
      <c r="B20" s="24" t="s">
        <v>58</v>
      </c>
      <c r="C20" s="26">
        <v>1521.3388281</v>
      </c>
      <c r="D20" s="26">
        <v>1304.1846201000001</v>
      </c>
      <c r="E20" s="2"/>
      <c r="F20" s="21"/>
    </row>
    <row r="21" spans="1:6" x14ac:dyDescent="0.25">
      <c r="A21" s="52"/>
      <c r="B21" s="24" t="s">
        <v>59</v>
      </c>
      <c r="C21" s="26">
        <v>1516.7374397000001</v>
      </c>
      <c r="D21" s="26">
        <v>1362.2833089000001</v>
      </c>
      <c r="E21" s="2"/>
      <c r="F21" s="21"/>
    </row>
    <row r="22" spans="1:6" x14ac:dyDescent="0.25">
      <c r="A22" s="52"/>
      <c r="B22" s="24" t="s">
        <v>60</v>
      </c>
      <c r="C22" s="26">
        <v>1425.2876928999999</v>
      </c>
      <c r="D22" s="26">
        <v>1316.2097438000001</v>
      </c>
      <c r="E22" s="2"/>
      <c r="F22" s="21"/>
    </row>
    <row r="23" spans="1:6" x14ac:dyDescent="0.25">
      <c r="A23" s="52"/>
      <c r="B23" s="24" t="s">
        <v>61</v>
      </c>
      <c r="C23" s="26">
        <v>1426.4983359</v>
      </c>
      <c r="D23" s="26">
        <v>1301.8806208999999</v>
      </c>
      <c r="E23" s="2"/>
      <c r="F23" s="21"/>
    </row>
    <row r="24" spans="1:6" x14ac:dyDescent="0.25">
      <c r="A24" s="52"/>
      <c r="B24" s="24" t="s">
        <v>62</v>
      </c>
      <c r="C24" s="26">
        <v>1424.7924298</v>
      </c>
      <c r="D24" s="26">
        <v>1261.6907902</v>
      </c>
      <c r="E24" s="2"/>
      <c r="F24" s="21"/>
    </row>
    <row r="25" spans="1:6" x14ac:dyDescent="0.25">
      <c r="A25" s="52"/>
      <c r="B25" s="24" t="s">
        <v>63</v>
      </c>
      <c r="C25" s="26">
        <v>1417.3659783999999</v>
      </c>
      <c r="D25" s="26">
        <v>1211.3822606000001</v>
      </c>
      <c r="E25" s="2"/>
      <c r="F25" s="21"/>
    </row>
    <row r="26" spans="1:6" x14ac:dyDescent="0.25">
      <c r="A26" s="52"/>
      <c r="B26" s="24" t="s">
        <v>64</v>
      </c>
      <c r="C26" s="26">
        <v>1428.0162067000001</v>
      </c>
      <c r="D26" s="26">
        <v>1252.6026299</v>
      </c>
      <c r="E26" s="2"/>
      <c r="F26" s="21"/>
    </row>
    <row r="27" spans="1:6" x14ac:dyDescent="0.25">
      <c r="A27" s="2"/>
      <c r="E27" s="2"/>
      <c r="F27" s="21"/>
    </row>
    <row r="28" spans="1:6" x14ac:dyDescent="0.25">
      <c r="A28" s="2"/>
      <c r="E28" s="2"/>
      <c r="F28" s="21"/>
    </row>
    <row r="29" spans="1:6" x14ac:dyDescent="0.25">
      <c r="A29" s="2"/>
      <c r="B29" s="3"/>
      <c r="C29" s="1"/>
      <c r="D29" s="1"/>
      <c r="F29" s="21"/>
    </row>
    <row r="30" spans="1:6" x14ac:dyDescent="0.25">
      <c r="C30" s="2"/>
      <c r="D30" s="2"/>
    </row>
    <row r="32" spans="1:6" x14ac:dyDescent="0.25">
      <c r="C32" s="1"/>
      <c r="D32" s="1"/>
      <c r="E32" s="2"/>
      <c r="F32" s="21"/>
    </row>
    <row r="38" spans="3:13" x14ac:dyDescent="0.25">
      <c r="C38" s="1"/>
      <c r="D38" s="1"/>
      <c r="E38" s="2"/>
      <c r="F38" s="21"/>
    </row>
    <row r="39" spans="3:13" x14ac:dyDescent="0.25">
      <c r="C39" s="21"/>
      <c r="D39" s="21"/>
    </row>
    <row r="40" spans="3:13" x14ac:dyDescent="0.25">
      <c r="E40" s="4"/>
    </row>
    <row r="41" spans="3:13" x14ac:dyDescent="0.25">
      <c r="E41" s="4"/>
    </row>
    <row r="42" spans="3:13" x14ac:dyDescent="0.25">
      <c r="E42" s="4"/>
    </row>
    <row r="43" spans="3:13" x14ac:dyDescent="0.25">
      <c r="E43" s="4"/>
    </row>
    <row r="44" spans="3:13" x14ac:dyDescent="0.25">
      <c r="E44" s="4"/>
    </row>
    <row r="45" spans="3:13" x14ac:dyDescent="0.25">
      <c r="E45" s="4"/>
    </row>
    <row r="46" spans="3:13" x14ac:dyDescent="0.25">
      <c r="E46" s="4"/>
      <c r="M46" s="4"/>
    </row>
    <row r="47" spans="3:13" x14ac:dyDescent="0.25">
      <c r="E47" s="4"/>
      <c r="M47" s="4"/>
    </row>
    <row r="48" spans="3:13" x14ac:dyDescent="0.25">
      <c r="E48" s="4"/>
      <c r="M48" s="4"/>
    </row>
    <row r="49" spans="1:13" x14ac:dyDescent="0.25">
      <c r="E49" s="4"/>
      <c r="M49" s="4"/>
    </row>
    <row r="50" spans="1:13" x14ac:dyDescent="0.25">
      <c r="E50" s="4"/>
      <c r="M50" s="4"/>
    </row>
    <row r="51" spans="1:13" x14ac:dyDescent="0.25">
      <c r="C51" s="3"/>
      <c r="E51" s="40"/>
      <c r="M51" s="4"/>
    </row>
    <row r="52" spans="1:13" x14ac:dyDescent="0.25">
      <c r="C52" s="7"/>
      <c r="D52" s="7"/>
      <c r="E52" s="40"/>
      <c r="M52" s="4"/>
    </row>
    <row r="53" spans="1:13" x14ac:dyDescent="0.25">
      <c r="C53" s="7"/>
      <c r="D53" s="7"/>
      <c r="E53" s="40"/>
      <c r="M53" s="4"/>
    </row>
    <row r="54" spans="1:13" x14ac:dyDescent="0.25">
      <c r="C54" s="7"/>
      <c r="D54" s="7"/>
      <c r="E54" s="40"/>
      <c r="M54" s="4"/>
    </row>
    <row r="55" spans="1:13" x14ac:dyDescent="0.25">
      <c r="C55" s="7"/>
      <c r="D55" s="7"/>
      <c r="E55" s="40"/>
      <c r="M55" s="4"/>
    </row>
    <row r="56" spans="1:13" x14ac:dyDescent="0.25">
      <c r="C56" s="7"/>
      <c r="D56" s="7"/>
      <c r="E56" s="40"/>
      <c r="M56" s="4"/>
    </row>
    <row r="57" spans="1:13" x14ac:dyDescent="0.25">
      <c r="C57" s="7"/>
      <c r="D57" s="7"/>
      <c r="E57" s="40"/>
      <c r="M57" s="4"/>
    </row>
    <row r="58" spans="1:13" x14ac:dyDescent="0.25">
      <c r="C58" s="7"/>
      <c r="D58" s="7"/>
      <c r="E58" s="40"/>
      <c r="M58" s="4"/>
    </row>
    <row r="59" spans="1:13" x14ac:dyDescent="0.25">
      <c r="C59" s="7"/>
      <c r="D59" s="7"/>
      <c r="E59" s="40"/>
      <c r="M59" s="4"/>
    </row>
    <row r="60" spans="1:13" x14ac:dyDescent="0.25">
      <c r="A60" s="2"/>
      <c r="C60" s="7"/>
      <c r="D60" s="7"/>
      <c r="E60" s="40"/>
      <c r="M60" s="4"/>
    </row>
    <row r="61" spans="1:13" x14ac:dyDescent="0.25">
      <c r="C61" s="7"/>
      <c r="D61" s="7"/>
      <c r="E61" s="40"/>
      <c r="M61" s="4"/>
    </row>
    <row r="62" spans="1:13" x14ac:dyDescent="0.25">
      <c r="C62" s="1"/>
      <c r="D62" s="7"/>
      <c r="E62" s="40"/>
      <c r="M62" s="4"/>
    </row>
    <row r="63" spans="1:13" x14ac:dyDescent="0.25">
      <c r="C63" s="1"/>
      <c r="D63" s="7"/>
      <c r="E63" s="40"/>
      <c r="M63" s="4"/>
    </row>
    <row r="64" spans="1:13" x14ac:dyDescent="0.25">
      <c r="C64" s="1"/>
      <c r="D64" s="7"/>
      <c r="E64" s="40"/>
      <c r="M64" s="4"/>
    </row>
    <row r="65" spans="1:13" x14ac:dyDescent="0.25">
      <c r="C65" s="1"/>
      <c r="D65" s="7"/>
      <c r="E65" s="40"/>
      <c r="M65" s="4"/>
    </row>
    <row r="66" spans="1:13" x14ac:dyDescent="0.25">
      <c r="C66" s="1"/>
      <c r="D66" s="7"/>
      <c r="E66" s="40"/>
      <c r="M66" s="4"/>
    </row>
    <row r="67" spans="1:13" x14ac:dyDescent="0.25">
      <c r="C67" s="1"/>
      <c r="D67" s="7"/>
      <c r="E67" s="40"/>
      <c r="M67" s="4"/>
    </row>
    <row r="68" spans="1:13" x14ac:dyDescent="0.25">
      <c r="C68" s="1"/>
      <c r="D68" s="7"/>
      <c r="E68" s="40"/>
    </row>
    <row r="69" spans="1:13" x14ac:dyDescent="0.25">
      <c r="C69" s="1"/>
      <c r="D69" s="7"/>
      <c r="E69" s="40"/>
    </row>
    <row r="70" spans="1:13" x14ac:dyDescent="0.25">
      <c r="C70" s="1"/>
      <c r="D70" s="7"/>
      <c r="E70" s="40"/>
    </row>
    <row r="71" spans="1:13" x14ac:dyDescent="0.25">
      <c r="C71" s="1"/>
      <c r="D71" s="7"/>
      <c r="E71" s="40"/>
    </row>
    <row r="72" spans="1:13" x14ac:dyDescent="0.25">
      <c r="A72" s="2"/>
      <c r="C72" s="1"/>
      <c r="D72" s="7"/>
      <c r="E72" s="40"/>
    </row>
    <row r="73" spans="1:13" x14ac:dyDescent="0.25">
      <c r="C73" s="1"/>
      <c r="D73" s="7"/>
      <c r="E73" s="40"/>
    </row>
    <row r="74" spans="1:13" x14ac:dyDescent="0.25">
      <c r="C74" s="1"/>
      <c r="D74" s="7"/>
      <c r="E74" s="40"/>
    </row>
    <row r="75" spans="1:13" x14ac:dyDescent="0.25">
      <c r="C75" s="1"/>
      <c r="D75" s="7"/>
      <c r="E75" s="40"/>
    </row>
    <row r="76" spans="1:13" x14ac:dyDescent="0.25">
      <c r="C76" s="1"/>
      <c r="D76" s="7"/>
      <c r="E76" s="40"/>
    </row>
    <row r="77" spans="1:13" x14ac:dyDescent="0.25">
      <c r="C77" s="1"/>
      <c r="D77" s="7"/>
      <c r="E77" s="4"/>
    </row>
    <row r="78" spans="1:13" x14ac:dyDescent="0.25">
      <c r="C78" s="1"/>
      <c r="D78" s="7"/>
      <c r="E78" s="4"/>
    </row>
    <row r="79" spans="1:13" x14ac:dyDescent="0.25">
      <c r="B79" s="3"/>
      <c r="C79" s="7"/>
      <c r="D79" s="3"/>
      <c r="E79" s="4"/>
    </row>
    <row r="80" spans="1:13" x14ac:dyDescent="0.25">
      <c r="B80" s="3"/>
      <c r="C80" s="7"/>
      <c r="D80" s="3"/>
      <c r="E80" s="4"/>
    </row>
    <row r="81" spans="2:5" x14ac:dyDescent="0.25">
      <c r="B81" s="3"/>
      <c r="C81" s="7"/>
      <c r="D81" s="3"/>
      <c r="E81" s="4"/>
    </row>
    <row r="82" spans="2:5" x14ac:dyDescent="0.25">
      <c r="B82" s="3"/>
      <c r="C82" s="7"/>
      <c r="D82" s="3"/>
      <c r="E82" s="4"/>
    </row>
    <row r="83" spans="2:5" x14ac:dyDescent="0.25">
      <c r="B83" s="3"/>
      <c r="C83" s="7"/>
      <c r="D83" s="3"/>
      <c r="E83" s="4"/>
    </row>
    <row r="84" spans="2:5" x14ac:dyDescent="0.25">
      <c r="B84" s="3"/>
      <c r="C84" s="7"/>
      <c r="D84" s="3"/>
      <c r="E84" s="4"/>
    </row>
    <row r="85" spans="2:5" x14ac:dyDescent="0.25">
      <c r="B85" s="3"/>
      <c r="C85" s="7"/>
      <c r="D85" s="3"/>
      <c r="E85" s="4"/>
    </row>
    <row r="86" spans="2:5" x14ac:dyDescent="0.25">
      <c r="B86" s="3"/>
      <c r="C86" s="7"/>
      <c r="D86" s="3"/>
      <c r="E86" s="4"/>
    </row>
    <row r="87" spans="2:5" x14ac:dyDescent="0.25">
      <c r="B87" s="3"/>
      <c r="C87" s="7"/>
      <c r="D87" s="3"/>
      <c r="E87" s="4"/>
    </row>
    <row r="88" spans="2:5" x14ac:dyDescent="0.25">
      <c r="B88" s="3"/>
      <c r="C88" s="7"/>
      <c r="D88" s="3"/>
      <c r="E88" s="4"/>
    </row>
    <row r="89" spans="2:5" x14ac:dyDescent="0.25">
      <c r="B89" s="3"/>
      <c r="C89" s="7"/>
      <c r="D89" s="3"/>
      <c r="E89" s="4"/>
    </row>
    <row r="90" spans="2:5" x14ac:dyDescent="0.25">
      <c r="B90" s="3"/>
      <c r="C90" s="7"/>
      <c r="D90" s="3"/>
      <c r="E90" s="4"/>
    </row>
    <row r="91" spans="2:5" x14ac:dyDescent="0.25">
      <c r="C91" s="1"/>
      <c r="E91" s="4"/>
    </row>
    <row r="92" spans="2:5" x14ac:dyDescent="0.25">
      <c r="C92" s="1"/>
    </row>
    <row r="93" spans="2:5" x14ac:dyDescent="0.25">
      <c r="C93" s="1"/>
    </row>
    <row r="94" spans="2:5" x14ac:dyDescent="0.25">
      <c r="C94" s="1"/>
    </row>
    <row r="95" spans="2:5" x14ac:dyDescent="0.25">
      <c r="C95" s="1"/>
    </row>
    <row r="96" spans="2:5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</sheetData>
  <mergeCells count="2">
    <mergeCell ref="A3:A14"/>
    <mergeCell ref="A15:A26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21B5-A7F2-43E6-9A09-39277D2AEC32}">
  <dimension ref="A1:F25"/>
  <sheetViews>
    <sheetView showGridLines="0" workbookViewId="0">
      <selection activeCell="A17" sqref="A17"/>
    </sheetView>
  </sheetViews>
  <sheetFormatPr baseColWidth="10" defaultRowHeight="15" x14ac:dyDescent="0.25"/>
  <cols>
    <col min="1" max="1" width="73.85546875" bestFit="1" customWidth="1"/>
    <col min="2" max="2" width="26" customWidth="1"/>
    <col min="3" max="3" width="17.42578125" customWidth="1"/>
    <col min="4" max="4" width="9.7109375" bestFit="1" customWidth="1"/>
    <col min="5" max="5" width="9.85546875" bestFit="1" customWidth="1"/>
    <col min="6" max="6" width="5" bestFit="1" customWidth="1"/>
    <col min="7" max="7" width="7.7109375" bestFit="1" customWidth="1"/>
    <col min="8" max="8" width="9.85546875" bestFit="1" customWidth="1"/>
    <col min="9" max="9" width="5" bestFit="1" customWidth="1"/>
    <col min="10" max="10" width="7.7109375" bestFit="1" customWidth="1"/>
    <col min="11" max="11" width="9.85546875" bestFit="1" customWidth="1"/>
    <col min="12" max="12" width="12.5703125" bestFit="1" customWidth="1"/>
  </cols>
  <sheetData>
    <row r="1" spans="1:6" x14ac:dyDescent="0.25">
      <c r="A1" s="16" t="s">
        <v>99</v>
      </c>
      <c r="B1" s="17" t="s">
        <v>22</v>
      </c>
      <c r="C1" s="17" t="s">
        <v>42</v>
      </c>
      <c r="D1" s="17" t="s">
        <v>0</v>
      </c>
      <c r="F1" s="16" t="s">
        <v>92</v>
      </c>
    </row>
    <row r="2" spans="1:6" x14ac:dyDescent="0.25">
      <c r="B2" s="5"/>
      <c r="C2" s="5"/>
      <c r="D2" s="10"/>
    </row>
    <row r="3" spans="1:6" x14ac:dyDescent="0.25">
      <c r="A3" t="s">
        <v>41</v>
      </c>
      <c r="B3" s="5">
        <v>1.9336836931452984E-2</v>
      </c>
      <c r="C3" s="5">
        <v>1.3020253462714199E-2</v>
      </c>
      <c r="D3" s="8">
        <v>1.3020253462714165E-2</v>
      </c>
    </row>
    <row r="4" spans="1:6" x14ac:dyDescent="0.25">
      <c r="A4" t="s">
        <v>33</v>
      </c>
      <c r="B4" s="5">
        <v>1.8830201519906234E-2</v>
      </c>
      <c r="C4" s="5">
        <v>1.3116571474729917E-2</v>
      </c>
      <c r="D4" s="10">
        <v>1.491795766975274E-2</v>
      </c>
    </row>
    <row r="5" spans="1:6" x14ac:dyDescent="0.25">
      <c r="A5" t="s">
        <v>40</v>
      </c>
      <c r="B5" s="5">
        <v>1.7180233657227116E-2</v>
      </c>
      <c r="C5" s="5">
        <v>1.5928459116212153E-2</v>
      </c>
      <c r="D5" s="8">
        <v>1.6323117041145373E-2</v>
      </c>
    </row>
    <row r="6" spans="1:6" x14ac:dyDescent="0.25">
      <c r="A6" t="s">
        <v>39</v>
      </c>
      <c r="B6" s="5">
        <v>3.1766796476237286E-2</v>
      </c>
      <c r="C6" s="5">
        <v>1.5531535897875138E-2</v>
      </c>
      <c r="D6" s="10">
        <v>2.0650168719254687E-2</v>
      </c>
    </row>
    <row r="7" spans="1:6" x14ac:dyDescent="0.25">
      <c r="A7" t="s">
        <v>38</v>
      </c>
      <c r="B7" s="5">
        <v>3.5004726076600247E-2</v>
      </c>
      <c r="C7" s="5">
        <v>2.2896898845858698E-2</v>
      </c>
      <c r="D7" s="8">
        <v>2.6714239599937253E-2</v>
      </c>
    </row>
    <row r="8" spans="1:6" x14ac:dyDescent="0.25">
      <c r="A8" t="s">
        <v>37</v>
      </c>
      <c r="B8" s="5">
        <v>4.0995122688948546E-2</v>
      </c>
      <c r="C8" s="5">
        <v>2.1533432773044876E-2</v>
      </c>
      <c r="D8" s="10">
        <v>2.7669290234786061E-2</v>
      </c>
    </row>
    <row r="9" spans="1:6" x14ac:dyDescent="0.25">
      <c r="A9" t="s">
        <v>36</v>
      </c>
      <c r="B9" s="5">
        <v>0.10846686075087905</v>
      </c>
      <c r="C9" s="15">
        <v>0.1511859647949996</v>
      </c>
      <c r="D9" s="10">
        <v>0.13771753864903485</v>
      </c>
    </row>
    <row r="10" spans="1:6" x14ac:dyDescent="0.25">
      <c r="A10" t="s">
        <v>35</v>
      </c>
      <c r="B10" s="5">
        <v>0.13027335627055844</v>
      </c>
      <c r="C10" s="5">
        <v>0.16656221318815692</v>
      </c>
      <c r="D10" s="10">
        <v>0.15512110738192633</v>
      </c>
    </row>
    <row r="11" spans="1:6" x14ac:dyDescent="0.25">
      <c r="A11" t="s">
        <v>34</v>
      </c>
      <c r="B11" s="5">
        <v>0.1177254338538319</v>
      </c>
      <c r="C11" s="5">
        <v>0.21863087951221619</v>
      </c>
      <c r="D11" s="8">
        <v>0.18681753574049323</v>
      </c>
    </row>
    <row r="12" spans="1:6" x14ac:dyDescent="0.25">
      <c r="A12" s="18" t="s">
        <v>32</v>
      </c>
      <c r="B12" s="5">
        <v>0.29831600438579908</v>
      </c>
      <c r="C12" s="19">
        <v>0.20567168461177426</v>
      </c>
      <c r="D12" s="20">
        <v>0.23488047085951219</v>
      </c>
    </row>
    <row r="13" spans="1:6" x14ac:dyDescent="0.25">
      <c r="B13" s="41"/>
      <c r="C13" s="41"/>
      <c r="D13" s="22"/>
    </row>
    <row r="14" spans="1:6" x14ac:dyDescent="0.25">
      <c r="A14" s="53"/>
    </row>
    <row r="15" spans="1:6" x14ac:dyDescent="0.25">
      <c r="A15" s="54"/>
    </row>
    <row r="16" spans="1:6" x14ac:dyDescent="0.25">
      <c r="A16" s="53"/>
    </row>
    <row r="17" spans="1:1" x14ac:dyDescent="0.25">
      <c r="A17" s="54"/>
    </row>
    <row r="18" spans="1:1" x14ac:dyDescent="0.25">
      <c r="A18" s="53"/>
    </row>
    <row r="19" spans="1:1" x14ac:dyDescent="0.25">
      <c r="A19" s="54"/>
    </row>
    <row r="20" spans="1:1" x14ac:dyDescent="0.25">
      <c r="A20" s="53"/>
    </row>
    <row r="21" spans="1:1" x14ac:dyDescent="0.25">
      <c r="A21" s="54"/>
    </row>
    <row r="22" spans="1:1" x14ac:dyDescent="0.25">
      <c r="A22" s="53"/>
    </row>
    <row r="23" spans="1:1" x14ac:dyDescent="0.25">
      <c r="A23" s="54"/>
    </row>
    <row r="24" spans="1:1" x14ac:dyDescent="0.25">
      <c r="A24" s="53"/>
    </row>
    <row r="25" spans="1:1" x14ac:dyDescent="0.25">
      <c r="A25" s="55"/>
    </row>
  </sheetData>
  <sortState xmlns:xlrd2="http://schemas.microsoft.com/office/spreadsheetml/2017/richdata2" ref="A15:D25">
    <sortCondition ref="D15:D25"/>
  </sortState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B8AD-7F8F-4DD0-A513-94B4C056105D}">
  <dimension ref="A1:I30"/>
  <sheetViews>
    <sheetView showGridLines="0" workbookViewId="0">
      <selection activeCell="C1" sqref="C1"/>
    </sheetView>
  </sheetViews>
  <sheetFormatPr baseColWidth="10" defaultRowHeight="15" x14ac:dyDescent="0.25"/>
  <cols>
    <col min="3" max="3" width="10.7109375" bestFit="1" customWidth="1"/>
    <col min="4" max="4" width="22.28515625" style="1" bestFit="1" customWidth="1"/>
    <col min="5" max="5" width="10.42578125" bestFit="1" customWidth="1"/>
    <col min="7" max="7" width="12" bestFit="1" customWidth="1"/>
    <col min="16" max="16" width="7.7109375" bestFit="1" customWidth="1"/>
    <col min="17" max="17" width="8.7109375" customWidth="1"/>
    <col min="18" max="18" width="7" bestFit="1" customWidth="1"/>
    <col min="25" max="25" width="3" bestFit="1" customWidth="1"/>
  </cols>
  <sheetData>
    <row r="1" spans="1:9" x14ac:dyDescent="0.25">
      <c r="A1" s="1"/>
      <c r="C1" s="3"/>
      <c r="D1" s="4"/>
      <c r="E1" s="5"/>
      <c r="F1" s="2"/>
      <c r="G1" s="2"/>
      <c r="H1" s="16" t="s">
        <v>93</v>
      </c>
    </row>
    <row r="2" spans="1:9" x14ac:dyDescent="0.25">
      <c r="A2" s="1"/>
      <c r="C2" s="3"/>
      <c r="E2" s="1"/>
      <c r="F2" s="2"/>
      <c r="G2" s="2"/>
    </row>
    <row r="3" spans="1:9" x14ac:dyDescent="0.25">
      <c r="A3" s="1"/>
      <c r="D3" s="1" t="s">
        <v>22</v>
      </c>
      <c r="E3" t="s">
        <v>42</v>
      </c>
    </row>
    <row r="4" spans="1:9" x14ac:dyDescent="0.25">
      <c r="C4" s="3" t="s">
        <v>53</v>
      </c>
      <c r="D4" s="4">
        <v>89.093733446000002</v>
      </c>
      <c r="E4" s="1">
        <v>57.276994105</v>
      </c>
    </row>
    <row r="5" spans="1:9" x14ac:dyDescent="0.25">
      <c r="C5" s="3" t="s">
        <v>54</v>
      </c>
      <c r="D5" s="4">
        <v>85.434898680000003</v>
      </c>
      <c r="E5" s="1">
        <v>52.089770784999999</v>
      </c>
      <c r="H5" s="4"/>
      <c r="I5" s="2"/>
    </row>
    <row r="6" spans="1:9" x14ac:dyDescent="0.25">
      <c r="C6" s="3" t="s">
        <v>55</v>
      </c>
      <c r="D6" s="4">
        <v>79.056913519999995</v>
      </c>
      <c r="E6" s="1">
        <v>52.856144254999997</v>
      </c>
    </row>
    <row r="7" spans="1:9" x14ac:dyDescent="0.25">
      <c r="C7" s="3" t="s">
        <v>56</v>
      </c>
      <c r="D7" s="4">
        <v>75.465634606999998</v>
      </c>
      <c r="E7" s="1">
        <v>50.666651901000002</v>
      </c>
    </row>
    <row r="8" spans="1:9" x14ac:dyDescent="0.25">
      <c r="C8" s="3" t="s">
        <v>57</v>
      </c>
      <c r="D8" s="4">
        <v>71.050388725999994</v>
      </c>
      <c r="E8" s="1">
        <v>48.676357142000001</v>
      </c>
    </row>
    <row r="9" spans="1:9" x14ac:dyDescent="0.25">
      <c r="C9" s="3" t="s">
        <v>58</v>
      </c>
      <c r="D9" s="4">
        <v>76.728397056000006</v>
      </c>
      <c r="E9" s="1">
        <v>48.561759825000003</v>
      </c>
    </row>
    <row r="10" spans="1:9" x14ac:dyDescent="0.25">
      <c r="C10" s="3" t="s">
        <v>59</v>
      </c>
      <c r="D10" s="4">
        <v>97.666268403999993</v>
      </c>
      <c r="E10" s="1">
        <v>53.774165285000002</v>
      </c>
    </row>
    <row r="11" spans="1:9" x14ac:dyDescent="0.25">
      <c r="C11" s="3" t="s">
        <v>60</v>
      </c>
      <c r="D11" s="4">
        <v>108.24281413999999</v>
      </c>
      <c r="E11" s="1">
        <v>59.285487498000002</v>
      </c>
    </row>
    <row r="12" spans="1:9" x14ac:dyDescent="0.25">
      <c r="C12" s="3" t="s">
        <v>61</v>
      </c>
      <c r="D12" s="4">
        <v>109.61753168</v>
      </c>
      <c r="E12" s="1">
        <v>59.014584290999998</v>
      </c>
    </row>
    <row r="13" spans="1:9" x14ac:dyDescent="0.25">
      <c r="C13" s="3" t="s">
        <v>62</v>
      </c>
      <c r="D13" s="4">
        <v>80.814287299</v>
      </c>
      <c r="E13" s="1">
        <v>47.385314287999996</v>
      </c>
    </row>
    <row r="14" spans="1:9" x14ac:dyDescent="0.25">
      <c r="C14" s="3" t="s">
        <v>63</v>
      </c>
      <c r="D14" s="4">
        <v>61.344283208</v>
      </c>
      <c r="E14" s="1">
        <v>40.454006909</v>
      </c>
    </row>
    <row r="15" spans="1:9" x14ac:dyDescent="0.25">
      <c r="C15" s="3" t="s">
        <v>64</v>
      </c>
      <c r="D15" s="4">
        <v>65.606067228000001</v>
      </c>
      <c r="E15" s="1">
        <v>39.805681452000002</v>
      </c>
    </row>
    <row r="16" spans="1:9" x14ac:dyDescent="0.25">
      <c r="C16" s="3"/>
      <c r="D16" s="4"/>
    </row>
    <row r="17" spans="3:7" x14ac:dyDescent="0.25">
      <c r="C17" s="3"/>
    </row>
    <row r="18" spans="3:7" x14ac:dyDescent="0.25">
      <c r="C18" s="3"/>
      <c r="F18" s="1"/>
    </row>
    <row r="19" spans="3:7" x14ac:dyDescent="0.25">
      <c r="C19" s="3"/>
      <c r="E19" s="5"/>
      <c r="F19" s="4"/>
      <c r="G19" s="5"/>
    </row>
    <row r="20" spans="3:7" x14ac:dyDescent="0.25">
      <c r="C20" s="3"/>
      <c r="E20" s="5"/>
      <c r="F20" s="4"/>
      <c r="G20" s="5"/>
    </row>
    <row r="21" spans="3:7" x14ac:dyDescent="0.25">
      <c r="C21" s="3"/>
      <c r="E21" s="5"/>
      <c r="F21" s="4"/>
      <c r="G21" s="5"/>
    </row>
    <row r="22" spans="3:7" x14ac:dyDescent="0.25">
      <c r="C22" s="3"/>
      <c r="E22" s="5"/>
      <c r="F22" s="4"/>
      <c r="G22" s="5"/>
    </row>
    <row r="23" spans="3:7" x14ac:dyDescent="0.25">
      <c r="C23" s="3"/>
      <c r="E23" s="5"/>
      <c r="F23" s="4"/>
      <c r="G23" s="5"/>
    </row>
    <row r="24" spans="3:7" x14ac:dyDescent="0.25">
      <c r="C24" s="3"/>
      <c r="E24" s="5"/>
      <c r="F24" s="4"/>
      <c r="G24" s="5"/>
    </row>
    <row r="25" spans="3:7" x14ac:dyDescent="0.25">
      <c r="C25" s="3"/>
      <c r="E25" s="5"/>
      <c r="F25" s="4"/>
      <c r="G25" s="5"/>
    </row>
    <row r="26" spans="3:7" x14ac:dyDescent="0.25">
      <c r="C26" s="3"/>
      <c r="E26" s="5"/>
      <c r="F26" s="4"/>
      <c r="G26" s="5"/>
    </row>
    <row r="27" spans="3:7" x14ac:dyDescent="0.25">
      <c r="C27" s="3"/>
      <c r="E27" s="5"/>
      <c r="F27" s="4"/>
      <c r="G27" s="5"/>
    </row>
    <row r="28" spans="3:7" x14ac:dyDescent="0.25">
      <c r="C28" s="3"/>
      <c r="E28" s="5"/>
      <c r="F28" s="4"/>
      <c r="G28" s="5"/>
    </row>
    <row r="29" spans="3:7" x14ac:dyDescent="0.25">
      <c r="C29" s="3"/>
      <c r="E29" s="5"/>
      <c r="F29" s="4"/>
      <c r="G29" s="5"/>
    </row>
    <row r="30" spans="3:7" x14ac:dyDescent="0.25">
      <c r="E30" s="5"/>
      <c r="F30" s="4"/>
      <c r="G30" s="5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D83E-DB66-4A8B-B031-B9BC47048076}">
  <dimension ref="B1:G9"/>
  <sheetViews>
    <sheetView showGridLines="0" zoomScaleNormal="100" workbookViewId="0">
      <selection activeCell="B9" sqref="B9"/>
    </sheetView>
  </sheetViews>
  <sheetFormatPr baseColWidth="10" defaultRowHeight="15" x14ac:dyDescent="0.25"/>
  <cols>
    <col min="3" max="3" width="5" bestFit="1" customWidth="1"/>
    <col min="4" max="4" width="20.7109375" customWidth="1"/>
    <col min="5" max="5" width="16.42578125" style="9" customWidth="1"/>
    <col min="6" max="6" width="13" style="1" customWidth="1"/>
    <col min="7" max="7" width="11.5703125" customWidth="1"/>
    <col min="8" max="8" width="12.85546875" customWidth="1"/>
  </cols>
  <sheetData>
    <row r="1" spans="2:7" x14ac:dyDescent="0.25">
      <c r="D1" t="s">
        <v>49</v>
      </c>
      <c r="E1" s="1" t="s">
        <v>48</v>
      </c>
      <c r="F1"/>
      <c r="G1" s="9"/>
    </row>
    <row r="2" spans="2:7" x14ac:dyDescent="0.25">
      <c r="D2" t="s">
        <v>46</v>
      </c>
      <c r="E2" s="1">
        <v>29469</v>
      </c>
      <c r="F2" s="8">
        <f t="shared" ref="F2:F7" si="0">E2/SUM(E$2:E$7)</f>
        <v>1.4051116903824065E-2</v>
      </c>
      <c r="G2" s="1"/>
    </row>
    <row r="3" spans="2:7" x14ac:dyDescent="0.25">
      <c r="D3" t="s">
        <v>43</v>
      </c>
      <c r="E3" s="1">
        <v>211558</v>
      </c>
      <c r="F3" s="8">
        <f t="shared" si="0"/>
        <v>0.10087299161624798</v>
      </c>
      <c r="G3" s="1"/>
    </row>
    <row r="4" spans="2:7" x14ac:dyDescent="0.25">
      <c r="D4" t="s">
        <v>44</v>
      </c>
      <c r="E4" s="1">
        <v>80833</v>
      </c>
      <c r="F4" s="8">
        <f t="shared" si="0"/>
        <v>3.8541990996871646E-2</v>
      </c>
      <c r="G4" s="1"/>
    </row>
    <row r="5" spans="2:7" x14ac:dyDescent="0.25">
      <c r="D5" t="s">
        <v>27</v>
      </c>
      <c r="E5" s="1">
        <v>341183</v>
      </c>
      <c r="F5" s="8">
        <f t="shared" si="0"/>
        <v>0.16267950112312621</v>
      </c>
      <c r="G5" s="1"/>
    </row>
    <row r="6" spans="2:7" x14ac:dyDescent="0.25">
      <c r="D6" t="s">
        <v>45</v>
      </c>
      <c r="E6" s="1">
        <v>258716</v>
      </c>
      <c r="F6" s="8">
        <f t="shared" si="0"/>
        <v>0.12335840241914374</v>
      </c>
      <c r="G6" s="1"/>
    </row>
    <row r="7" spans="2:7" x14ac:dyDescent="0.25">
      <c r="D7" t="s">
        <v>50</v>
      </c>
      <c r="E7" s="1">
        <v>1175512</v>
      </c>
      <c r="F7" s="8">
        <f t="shared" si="0"/>
        <v>0.56049599694078633</v>
      </c>
      <c r="G7" s="1"/>
    </row>
    <row r="9" spans="2:7" x14ac:dyDescent="0.25">
      <c r="B9" s="16" t="s">
        <v>94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0985-226D-496F-8FDA-90EBA5FF5C1F}">
  <dimension ref="A1:D11"/>
  <sheetViews>
    <sheetView showGridLines="0" workbookViewId="0">
      <selection activeCell="C23" sqref="C23"/>
    </sheetView>
  </sheetViews>
  <sheetFormatPr baseColWidth="10" defaultColWidth="11.42578125" defaultRowHeight="15" x14ac:dyDescent="0.25"/>
  <cols>
    <col min="1" max="1" width="19.140625" customWidth="1"/>
    <col min="2" max="2" width="16.28515625" bestFit="1" customWidth="1"/>
    <col min="3" max="3" width="15.7109375" customWidth="1"/>
  </cols>
  <sheetData>
    <row r="1" spans="1:4" x14ac:dyDescent="0.25">
      <c r="C1" s="16" t="s">
        <v>95</v>
      </c>
    </row>
    <row r="2" spans="1:4" x14ac:dyDescent="0.25">
      <c r="D2" s="1"/>
    </row>
    <row r="3" spans="1:4" x14ac:dyDescent="0.25">
      <c r="D3" s="1"/>
    </row>
    <row r="4" spans="1:4" x14ac:dyDescent="0.25">
      <c r="D4" s="1"/>
    </row>
    <row r="5" spans="1:4" x14ac:dyDescent="0.25">
      <c r="B5" t="s">
        <v>48</v>
      </c>
      <c r="C5" t="s">
        <v>47</v>
      </c>
      <c r="D5" s="1"/>
    </row>
    <row r="6" spans="1:4" x14ac:dyDescent="0.25">
      <c r="A6" t="s">
        <v>46</v>
      </c>
      <c r="B6" s="1">
        <v>29469</v>
      </c>
      <c r="C6" s="9">
        <v>1113.8143485999999</v>
      </c>
      <c r="D6" s="1"/>
    </row>
    <row r="7" spans="1:4" x14ac:dyDescent="0.25">
      <c r="A7" t="s">
        <v>43</v>
      </c>
      <c r="B7" s="1">
        <v>211558</v>
      </c>
      <c r="C7" s="9">
        <v>1472.4219522000001</v>
      </c>
      <c r="D7" s="1"/>
    </row>
    <row r="8" spans="1:4" x14ac:dyDescent="0.25">
      <c r="A8" t="s">
        <v>88</v>
      </c>
      <c r="B8" s="1">
        <v>80833</v>
      </c>
      <c r="C8" s="9">
        <v>1639.8145794</v>
      </c>
    </row>
    <row r="9" spans="1:4" x14ac:dyDescent="0.25">
      <c r="A9" t="s">
        <v>27</v>
      </c>
      <c r="B9" s="1">
        <v>341183</v>
      </c>
      <c r="C9" s="9">
        <v>1109.1885835</v>
      </c>
    </row>
    <row r="10" spans="1:4" x14ac:dyDescent="0.25">
      <c r="A10" t="s">
        <v>45</v>
      </c>
      <c r="B10" s="1">
        <v>258716</v>
      </c>
      <c r="C10" s="9">
        <v>1849.8023433000001</v>
      </c>
    </row>
    <row r="11" spans="1:4" x14ac:dyDescent="0.25">
      <c r="A11" t="s">
        <v>50</v>
      </c>
      <c r="B11" s="1">
        <v>1175512</v>
      </c>
      <c r="C11" s="9">
        <v>1288.1051887000001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68E3-8916-42AF-9F3E-CDA284DB23C8}">
  <dimension ref="B1:G39"/>
  <sheetViews>
    <sheetView showGridLines="0" zoomScaleNormal="100" workbookViewId="0">
      <selection activeCell="B32" sqref="B32"/>
    </sheetView>
  </sheetViews>
  <sheetFormatPr baseColWidth="10" defaultColWidth="15.28515625" defaultRowHeight="15" x14ac:dyDescent="0.25"/>
  <cols>
    <col min="1" max="1" width="7.7109375" bestFit="1" customWidth="1"/>
    <col min="2" max="2" width="82.5703125" bestFit="1" customWidth="1"/>
    <col min="3" max="3" width="6.140625" bestFit="1" customWidth="1"/>
    <col min="4" max="4" width="7.7109375" bestFit="1" customWidth="1"/>
    <col min="5" max="5" width="8.7109375" customWidth="1"/>
    <col min="6" max="6" width="5" bestFit="1" customWidth="1"/>
    <col min="7" max="7" width="7.7109375" bestFit="1" customWidth="1"/>
    <col min="8" max="8" width="9.85546875" bestFit="1" customWidth="1"/>
    <col min="9" max="9" width="5" bestFit="1" customWidth="1"/>
    <col min="10" max="10" width="7.7109375" bestFit="1" customWidth="1"/>
    <col min="11" max="11" width="9.85546875" bestFit="1" customWidth="1"/>
  </cols>
  <sheetData>
    <row r="1" spans="2:7" x14ac:dyDescent="0.25">
      <c r="B1" s="56"/>
    </row>
    <row r="2" spans="2:7" x14ac:dyDescent="0.25">
      <c r="B2" t="s">
        <v>52</v>
      </c>
    </row>
    <row r="3" spans="2:7" ht="13.5" customHeight="1" x14ac:dyDescent="0.25">
      <c r="C3">
        <v>2020</v>
      </c>
      <c r="D3" t="s">
        <v>28</v>
      </c>
    </row>
    <row r="4" spans="2:7" x14ac:dyDescent="0.25">
      <c r="B4" t="s">
        <v>8</v>
      </c>
      <c r="C4" s="8">
        <v>7.7954296360695551E-3</v>
      </c>
      <c r="D4" s="8">
        <v>6.4660217968970151E-3</v>
      </c>
      <c r="E4" s="21"/>
      <c r="G4" s="16" t="s">
        <v>96</v>
      </c>
    </row>
    <row r="5" spans="2:7" x14ac:dyDescent="0.25">
      <c r="B5" t="s">
        <v>70</v>
      </c>
      <c r="C5" s="8">
        <v>1.1650025921257537E-2</v>
      </c>
      <c r="D5" s="8">
        <v>6.8641582322932996E-3</v>
      </c>
      <c r="E5" s="21"/>
    </row>
    <row r="6" spans="2:7" x14ac:dyDescent="0.25">
      <c r="B6" t="s">
        <v>73</v>
      </c>
      <c r="C6" s="8">
        <v>1.0387555389766469E-2</v>
      </c>
      <c r="D6" s="8">
        <v>7.3447828153824658E-3</v>
      </c>
      <c r="E6" s="21"/>
    </row>
    <row r="7" spans="2:7" x14ac:dyDescent="0.25">
      <c r="B7" t="s">
        <v>10</v>
      </c>
      <c r="C7" s="8">
        <v>6.3845511310592819E-3</v>
      </c>
      <c r="D7" s="8">
        <v>8.3255811957539099E-3</v>
      </c>
      <c r="E7" s="21"/>
    </row>
    <row r="8" spans="2:7" x14ac:dyDescent="0.25">
      <c r="B8" t="s">
        <v>71</v>
      </c>
      <c r="C8" s="8">
        <v>1.1932803276206291E-4</v>
      </c>
      <c r="D8" s="8">
        <v>8.8715287628542052E-3</v>
      </c>
      <c r="E8" s="21"/>
    </row>
    <row r="9" spans="2:7" x14ac:dyDescent="0.25">
      <c r="B9" t="s">
        <v>7</v>
      </c>
      <c r="C9" s="8">
        <v>9.3958291342901637E-3</v>
      </c>
      <c r="D9" s="8">
        <v>9.954841315213913E-3</v>
      </c>
      <c r="E9" s="21"/>
    </row>
    <row r="10" spans="2:7" x14ac:dyDescent="0.25">
      <c r="B10" t="s">
        <v>4</v>
      </c>
      <c r="C10" s="8">
        <v>1.7565286973891227E-2</v>
      </c>
      <c r="D10" s="8">
        <v>1.0466458554950696E-2</v>
      </c>
      <c r="E10" s="21"/>
    </row>
    <row r="11" spans="2:7" x14ac:dyDescent="0.25">
      <c r="B11" t="s">
        <v>26</v>
      </c>
      <c r="C11" s="8">
        <v>9.2474211607709595E-3</v>
      </c>
      <c r="D11" s="8">
        <v>1.0685791201995355E-2</v>
      </c>
      <c r="E11" s="21"/>
    </row>
    <row r="12" spans="2:7" x14ac:dyDescent="0.25">
      <c r="B12" t="s">
        <v>69</v>
      </c>
      <c r="C12" s="8">
        <v>1.9775362471433973E-2</v>
      </c>
      <c r="D12" s="8">
        <v>1.2563469384738549E-2</v>
      </c>
      <c r="E12" s="21"/>
    </row>
    <row r="13" spans="2:7" x14ac:dyDescent="0.25">
      <c r="B13" t="s">
        <v>29</v>
      </c>
      <c r="C13" s="8">
        <v>2.1798925245499878E-2</v>
      </c>
      <c r="D13" s="8">
        <v>1.3308246764485849E-2</v>
      </c>
      <c r="E13" s="21"/>
    </row>
    <row r="14" spans="2:7" x14ac:dyDescent="0.25">
      <c r="B14" t="s">
        <v>5</v>
      </c>
      <c r="C14" s="21">
        <v>2.142790531170187E-2</v>
      </c>
      <c r="D14" s="21">
        <v>1.4051116903824065E-2</v>
      </c>
      <c r="E14" s="21"/>
    </row>
    <row r="15" spans="2:7" x14ac:dyDescent="0.25">
      <c r="B15" t="s">
        <v>72</v>
      </c>
      <c r="C15" s="21">
        <v>2.0009004754068936E-2</v>
      </c>
      <c r="D15" s="21">
        <v>1.5454369034807614E-2</v>
      </c>
      <c r="E15" s="21"/>
    </row>
    <row r="16" spans="2:7" x14ac:dyDescent="0.25">
      <c r="B16" t="s">
        <v>31</v>
      </c>
      <c r="C16" s="21">
        <v>1.8523922262299059E-2</v>
      </c>
      <c r="D16" s="21">
        <v>3.1168122765250651E-2</v>
      </c>
      <c r="E16" s="21"/>
    </row>
    <row r="17" spans="2:5" x14ac:dyDescent="0.25">
      <c r="B17" t="s">
        <v>9</v>
      </c>
      <c r="C17" s="21">
        <v>2.2543973382829399E-2</v>
      </c>
      <c r="D17" s="21">
        <v>3.2546103960813838E-2</v>
      </c>
      <c r="E17" s="21"/>
    </row>
    <row r="18" spans="2:5" x14ac:dyDescent="0.25">
      <c r="B18" t="s">
        <v>2</v>
      </c>
      <c r="C18" s="21">
        <v>4.9864076345874808E-2</v>
      </c>
      <c r="D18" s="21">
        <v>3.8541990996871646E-2</v>
      </c>
      <c r="E18" s="21"/>
    </row>
    <row r="19" spans="2:5" x14ac:dyDescent="0.25">
      <c r="B19" t="s">
        <v>30</v>
      </c>
      <c r="C19" s="21">
        <v>4.4550469239940597E-2</v>
      </c>
      <c r="D19" s="21">
        <v>3.949275034080002E-2</v>
      </c>
      <c r="E19" s="21"/>
    </row>
    <row r="20" spans="2:5" x14ac:dyDescent="0.25">
      <c r="B20" t="s">
        <v>1</v>
      </c>
      <c r="C20" s="21">
        <v>4.6634197408676449E-2</v>
      </c>
      <c r="D20" s="21">
        <v>5.2334676825264832E-2</v>
      </c>
      <c r="E20" s="21"/>
    </row>
    <row r="21" spans="2:5" x14ac:dyDescent="0.25">
      <c r="B21" t="s">
        <v>6</v>
      </c>
      <c r="C21" s="21">
        <v>2.5361719366538613E-2</v>
      </c>
      <c r="D21" s="21">
        <v>7.3189397078393781E-2</v>
      </c>
      <c r="E21" s="21"/>
    </row>
    <row r="22" spans="2:5" x14ac:dyDescent="0.25">
      <c r="B22" t="s">
        <v>43</v>
      </c>
      <c r="C22" s="21">
        <v>7.8299244623469919E-2</v>
      </c>
      <c r="D22" s="21">
        <v>0.10087299161624798</v>
      </c>
      <c r="E22" s="21"/>
    </row>
    <row r="23" spans="2:5" x14ac:dyDescent="0.25">
      <c r="B23" t="s">
        <v>3</v>
      </c>
      <c r="C23" s="21">
        <v>0.12651378639881034</v>
      </c>
      <c r="D23" s="21">
        <v>0.14627103507367431</v>
      </c>
      <c r="E23" s="21"/>
    </row>
    <row r="27" spans="2:5" x14ac:dyDescent="0.25">
      <c r="C27" s="21"/>
    </row>
    <row r="28" spans="2:5" x14ac:dyDescent="0.25">
      <c r="C28" s="21"/>
    </row>
    <row r="29" spans="2:5" x14ac:dyDescent="0.25">
      <c r="C29" s="21"/>
    </row>
    <row r="30" spans="2:5" x14ac:dyDescent="0.25">
      <c r="C30" s="21"/>
    </row>
    <row r="31" spans="2:5" x14ac:dyDescent="0.25">
      <c r="C31" s="21"/>
    </row>
    <row r="32" spans="2:5" x14ac:dyDescent="0.25">
      <c r="C32" s="21"/>
    </row>
    <row r="33" spans="3:3" x14ac:dyDescent="0.25">
      <c r="C33" s="21"/>
    </row>
    <row r="34" spans="3:3" x14ac:dyDescent="0.25">
      <c r="C34" s="21"/>
    </row>
    <row r="35" spans="3:3" x14ac:dyDescent="0.25">
      <c r="C35" s="21"/>
    </row>
    <row r="36" spans="3:3" x14ac:dyDescent="0.25">
      <c r="C36" s="21"/>
    </row>
    <row r="37" spans="3:3" x14ac:dyDescent="0.25">
      <c r="C37" s="21"/>
    </row>
    <row r="38" spans="3:3" x14ac:dyDescent="0.25">
      <c r="C38" s="21"/>
    </row>
    <row r="39" spans="3:3" x14ac:dyDescent="0.25">
      <c r="C39" s="2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volumes annuels</vt:lpstr>
      <vt:lpstr>volumes mensuels</vt:lpstr>
      <vt:lpstr>profil des bénéficiaires</vt:lpstr>
      <vt:lpstr>coûts mensuels</vt:lpstr>
      <vt:lpstr>top10 domaines</vt:lpstr>
      <vt:lpstr>durées</vt:lpstr>
      <vt:lpstr>certif par type de répertoire</vt:lpstr>
      <vt:lpstr>coûts formation par certif</vt:lpstr>
      <vt:lpstr>top20 certif</vt:lpstr>
      <vt:lpstr>cout moyen top20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Jaumont, Laurence</dc:creator>
  <cp:lastModifiedBy>Gautier, Loïc</cp:lastModifiedBy>
  <dcterms:created xsi:type="dcterms:W3CDTF">2020-11-13T09:01:20Z</dcterms:created>
  <dcterms:modified xsi:type="dcterms:W3CDTF">2022-08-29T12:43:08Z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2022-08-29T12:43:08Z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c129287a-e275-4b72-beaf-401ad91552ed</vt:lpwstr>
  </property>
  <property fmtid="{D5CDD505-2E9C-101B-9397-08002B2CF9AE}" pid="8" name="MSIP_Label_1387ec98-8aff-418c-9455-dc857e1ea7dc_ContentBits">
    <vt:lpwstr>2</vt:lpwstr>
  </property>
</Properties>
</file>