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U:\DDR\DDES\DDES-Etudes-Stats\06_Publications_événements\QRS_les brèves\n°21 chiffres clés territorial IRC et CNR 2021\"/>
    </mc:Choice>
  </mc:AlternateContent>
  <xr:revisionPtr revIDLastSave="0" documentId="13_ncr:1_{8A60E99F-78E5-414D-80A2-3B0DA700C632}" xr6:coauthVersionLast="47" xr6:coauthVersionMax="47" xr10:uidLastSave="{00000000-0000-0000-0000-000000000000}"/>
  <bookViews>
    <workbookView xWindow="-120" yWindow="-120" windowWidth="29040" windowHeight="15840" tabRatio="629" activeTab="1" xr2:uid="{00000000-000D-0000-FFFF-FFFF00000000}"/>
  </bookViews>
  <sheets>
    <sheet name="Champs de l'étude" sheetId="19" r:id="rId1"/>
    <sheet name="Effectifs des personnels" sheetId="3" r:id="rId2"/>
    <sheet name="Pyramide ages fonctionnaires" sheetId="32" r:id="rId3"/>
    <sheet name="Pyramide âges salariés" sheetId="33" r:id="rId4"/>
    <sheet name="Agents par type d'employeurs" sheetId="10" r:id="rId5"/>
    <sheet name="Correspondances" sheetId="26" state="hidden" r:id="rId6"/>
    <sheet name="Poids des agents" sheetId="14" r:id="rId7"/>
    <sheet name="Types d'employeurs" sheetId="7" r:id="rId8"/>
    <sheet name="Evolution du nb d'employeurs" sheetId="12" r:id="rId9"/>
    <sheet name="Région des employeurs" sheetId="23" r:id="rId10"/>
    <sheet name="Carte - Région des employeurs" sheetId="31" r:id="rId11"/>
  </sheets>
  <externalReferences>
    <externalReference r:id="rId12"/>
  </externalReferences>
  <definedNames>
    <definedName name="_xlnm._FilterDatabase" localSheetId="4" hidden="1">'Agents par type d''employeurs'!#REF!</definedName>
    <definedName name="a" localSheetId="6">#REF!</definedName>
    <definedName name="a" localSheetId="2">#REF!</definedName>
    <definedName name="a" localSheetId="3">#REF!</definedName>
    <definedName name="a">#REF!</definedName>
    <definedName name="_xlnm.Database" localSheetId="6">#REF!</definedName>
    <definedName name="_xlnm.Database">#REF!</definedName>
    <definedName name="DDEF" localSheetId="6">#REF!</definedName>
    <definedName name="DDEF">#REF!</definedName>
    <definedName name="DDEF_P" localSheetId="6">#REF!</definedName>
    <definedName name="DDEF_P">#REF!</definedName>
    <definedName name="DDEH" localSheetId="6">#REF!</definedName>
    <definedName name="DDEH">#REF!</definedName>
    <definedName name="DDEH_P" localSheetId="6">#REF!</definedName>
    <definedName name="DDEH_P">#REF!</definedName>
    <definedName name="DDET" localSheetId="6">#REF!</definedName>
    <definedName name="DDET">#REF!</definedName>
    <definedName name="DDET_P" localSheetId="6">#REF!</definedName>
    <definedName name="DDET_P">#REF!</definedName>
    <definedName name="DDIF" localSheetId="6">#REF!</definedName>
    <definedName name="DDIF">#REF!</definedName>
    <definedName name="DDIF_P" localSheetId="6">#REF!</definedName>
    <definedName name="DDIF_P">#REF!</definedName>
    <definedName name="DDIH" localSheetId="6">#REF!</definedName>
    <definedName name="DDIH">#REF!</definedName>
    <definedName name="DDIH_P" localSheetId="6">#REF!</definedName>
    <definedName name="DDIH_P">#REF!</definedName>
    <definedName name="DDIT" localSheetId="6">#REF!</definedName>
    <definedName name="DDIT">#REF!</definedName>
    <definedName name="DDIT_P" localSheetId="6">#REF!</definedName>
    <definedName name="DDIT_P">#REF!</definedName>
    <definedName name="FTOT" localSheetId="6">#REF!</definedName>
    <definedName name="FTOT">#REF!</definedName>
    <definedName name="FTOT_P" localSheetId="6">#REF!</definedName>
    <definedName name="FTOT_P">#REF!</definedName>
    <definedName name="HTOT" localSheetId="6">#REF!</definedName>
    <definedName name="HTOT">#REF!</definedName>
    <definedName name="HTOT_P" localSheetId="6">#REF!</definedName>
    <definedName name="HTOT_P">#REF!</definedName>
    <definedName name="IDEF" localSheetId="6">#REF!</definedName>
    <definedName name="IDEF">#REF!</definedName>
    <definedName name="idef_p" localSheetId="6">#REF!</definedName>
    <definedName name="idef_p">#REF!</definedName>
    <definedName name="IDEH" localSheetId="6">#REF!</definedName>
    <definedName name="IDEH">#REF!</definedName>
    <definedName name="ideh_p" localSheetId="6">#REF!</definedName>
    <definedName name="ideh_p">#REF!</definedName>
    <definedName name="IDIF" localSheetId="6">#REF!</definedName>
    <definedName name="IDIF">#REF!</definedName>
    <definedName name="idif_p" localSheetId="6">#REF!</definedName>
    <definedName name="idif_p">#REF!</definedName>
    <definedName name="IDIH" localSheetId="6">#REF!</definedName>
    <definedName name="IDIH">#REF!</definedName>
    <definedName name="idih_p" localSheetId="6">#REF!</definedName>
    <definedName name="idih_p">#REF!</definedName>
    <definedName name="INVF" localSheetId="6">#REF!</definedName>
    <definedName name="INVF">#REF!</definedName>
    <definedName name="INVF_P" localSheetId="6">#REF!</definedName>
    <definedName name="INVF_P">#REF!</definedName>
    <definedName name="INVH" localSheetId="6">#REF!</definedName>
    <definedName name="INVH">#REF!</definedName>
    <definedName name="INVH_P" localSheetId="6">#REF!</definedName>
    <definedName name="INVH_P">#REF!</definedName>
    <definedName name="INVT" localSheetId="6">#REF!</definedName>
    <definedName name="INVT">#REF!</definedName>
    <definedName name="INVT_P" localSheetId="6">#REF!</definedName>
    <definedName name="INVT_P">#REF!</definedName>
    <definedName name="PENSTOT" localSheetId="6">#REF!</definedName>
    <definedName name="PENSTOT">#REF!</definedName>
    <definedName name="PENSTOT_P" localSheetId="6">#REF!</definedName>
    <definedName name="PENSTOT_P">#REF!</definedName>
    <definedName name="Table" localSheetId="6">#REF!</definedName>
    <definedName name="Table">#REF!</definedName>
    <definedName name="VDEF" localSheetId="6">#REF!</definedName>
    <definedName name="VDEF">#REF!</definedName>
    <definedName name="vdef_p" localSheetId="6">#REF!</definedName>
    <definedName name="vdef_p">#REF!</definedName>
    <definedName name="VDEH" localSheetId="6">#REF!</definedName>
    <definedName name="VDEH">#REF!</definedName>
    <definedName name="vdeh_p" localSheetId="6">#REF!</definedName>
    <definedName name="vdeh_p">#REF!</definedName>
    <definedName name="VDIF" localSheetId="6">#REF!</definedName>
    <definedName name="VDIF">#REF!</definedName>
    <definedName name="vdif_p" localSheetId="6">#REF!</definedName>
    <definedName name="vdif_p">#REF!</definedName>
    <definedName name="VDIH" localSheetId="6">#REF!</definedName>
    <definedName name="VDIH">#REF!</definedName>
    <definedName name="vdih_p" localSheetId="6">#REF!</definedName>
    <definedName name="vdih_p">#REF!</definedName>
    <definedName name="VIEF" localSheetId="6">#REF!</definedName>
    <definedName name="VIEF">#REF!</definedName>
    <definedName name="VIEF_P" localSheetId="6">#REF!</definedName>
    <definedName name="VIEF_P">#REF!</definedName>
    <definedName name="VIEH" localSheetId="6">#REF!</definedName>
    <definedName name="VIEH">#REF!</definedName>
    <definedName name="VIEH_P" localSheetId="6">#REF!</definedName>
    <definedName name="VIEH_P">#REF!</definedName>
    <definedName name="VIET" localSheetId="6">#REF!</definedName>
    <definedName name="VIET">#REF!</definedName>
    <definedName name="VIET_P" localSheetId="6">#REF!</definedName>
    <definedName name="VIET_P">#REF!</definedName>
    <definedName name="_xlnm.Print_Area" localSheetId="8">'Evolution du nb d''employeurs'!$A$1:$A$7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32" l="1"/>
  <c r="F58" i="32"/>
  <c r="G57" i="32"/>
  <c r="F57" i="32"/>
  <c r="G56" i="32"/>
  <c r="F56" i="32"/>
  <c r="G55" i="32"/>
  <c r="F55" i="32"/>
  <c r="G54" i="32"/>
  <c r="F54" i="32"/>
  <c r="G53" i="32"/>
  <c r="F53" i="32"/>
  <c r="G52" i="32"/>
  <c r="F52" i="32"/>
  <c r="G51" i="32"/>
  <c r="F51" i="32"/>
  <c r="G50" i="32"/>
  <c r="F50" i="32"/>
  <c r="G49" i="32"/>
  <c r="F49" i="32"/>
  <c r="G48" i="32"/>
  <c r="F48" i="32"/>
  <c r="G47" i="32"/>
  <c r="F47" i="32"/>
  <c r="G46" i="32"/>
  <c r="F46" i="32"/>
  <c r="G45" i="32"/>
  <c r="F45" i="32"/>
  <c r="G44" i="32"/>
  <c r="F44" i="32"/>
  <c r="G43" i="32"/>
  <c r="F43" i="32"/>
  <c r="G42" i="32"/>
  <c r="F42" i="32"/>
  <c r="G41" i="32"/>
  <c r="F41" i="32"/>
  <c r="G40" i="32"/>
  <c r="F40" i="32"/>
  <c r="G39" i="32"/>
  <c r="F39" i="32"/>
  <c r="G38" i="32"/>
  <c r="F38" i="32"/>
  <c r="G37" i="32"/>
  <c r="F37" i="32"/>
  <c r="G36" i="32"/>
  <c r="F36" i="32"/>
  <c r="G35" i="32"/>
  <c r="F35" i="32"/>
  <c r="G34" i="32"/>
  <c r="F34" i="32"/>
  <c r="G33" i="32"/>
  <c r="F33" i="32"/>
  <c r="G32" i="32"/>
  <c r="F32" i="32"/>
  <c r="G31" i="32"/>
  <c r="F31" i="32"/>
  <c r="G30" i="32"/>
  <c r="F30" i="32"/>
  <c r="G29" i="32"/>
  <c r="F29" i="32"/>
  <c r="G28" i="32"/>
  <c r="F28" i="32"/>
  <c r="G27" i="32"/>
  <c r="F27" i="32"/>
  <c r="G26" i="32"/>
  <c r="F26" i="32"/>
  <c r="G25" i="32"/>
  <c r="F25" i="32"/>
  <c r="G24" i="32"/>
  <c r="F24" i="32"/>
  <c r="G23" i="32"/>
  <c r="F23" i="32"/>
  <c r="G22" i="32"/>
  <c r="F22" i="32"/>
  <c r="G21" i="32"/>
  <c r="F21" i="32"/>
  <c r="G20" i="32"/>
  <c r="F20" i="32"/>
  <c r="G19" i="32"/>
  <c r="F19" i="32"/>
  <c r="G18" i="32"/>
  <c r="F18" i="32"/>
  <c r="G17" i="32"/>
  <c r="F17" i="32"/>
  <c r="G16" i="32"/>
  <c r="F16" i="32"/>
  <c r="G15" i="32"/>
  <c r="F15" i="32"/>
  <c r="G14" i="32"/>
  <c r="F14" i="32"/>
  <c r="G13" i="32"/>
  <c r="F13" i="32"/>
  <c r="G12" i="32"/>
  <c r="F12" i="32"/>
  <c r="G11" i="32"/>
  <c r="F11" i="32"/>
  <c r="G10" i="32"/>
  <c r="F10" i="32"/>
  <c r="G9" i="32"/>
  <c r="F9" i="32"/>
  <c r="G8" i="32"/>
  <c r="F8" i="32"/>
  <c r="G7" i="32"/>
  <c r="F7" i="32"/>
  <c r="G6" i="32"/>
  <c r="F6" i="32"/>
  <c r="G5" i="32"/>
  <c r="F5" i="32"/>
  <c r="G4" i="32"/>
  <c r="F4" i="32"/>
  <c r="G58" i="33"/>
  <c r="F58" i="33"/>
  <c r="G57" i="33"/>
  <c r="F57" i="33"/>
  <c r="G56" i="33"/>
  <c r="F56" i="33"/>
  <c r="G55" i="33"/>
  <c r="F55" i="33"/>
  <c r="G54" i="33"/>
  <c r="F54" i="33"/>
  <c r="G53" i="33"/>
  <c r="F53" i="33"/>
  <c r="G52" i="33"/>
  <c r="F52" i="33"/>
  <c r="G51" i="33"/>
  <c r="F51" i="33"/>
  <c r="G50" i="33"/>
  <c r="F50" i="33"/>
  <c r="G49" i="33"/>
  <c r="F49" i="33"/>
  <c r="G48" i="33"/>
  <c r="F48" i="33"/>
  <c r="G47" i="33"/>
  <c r="F47" i="33"/>
  <c r="G46" i="33"/>
  <c r="F46" i="33"/>
  <c r="G45" i="33"/>
  <c r="F45" i="33"/>
  <c r="G44" i="33"/>
  <c r="F44" i="33"/>
  <c r="G43" i="33"/>
  <c r="F43" i="33"/>
  <c r="G42" i="33"/>
  <c r="F42" i="33"/>
  <c r="G41" i="33"/>
  <c r="F41" i="33"/>
  <c r="G40" i="33"/>
  <c r="F40" i="33"/>
  <c r="G39" i="33"/>
  <c r="F39" i="33"/>
  <c r="G38" i="33"/>
  <c r="F38" i="33"/>
  <c r="G37" i="33"/>
  <c r="F37" i="33"/>
  <c r="G36" i="33"/>
  <c r="F36" i="33"/>
  <c r="G35" i="33"/>
  <c r="F35" i="33"/>
  <c r="G34" i="33"/>
  <c r="F34" i="33"/>
  <c r="G33" i="33"/>
  <c r="F33" i="33"/>
  <c r="G32" i="33"/>
  <c r="F32" i="33"/>
  <c r="G31" i="33"/>
  <c r="F31" i="33"/>
  <c r="G30" i="33"/>
  <c r="F30" i="33"/>
  <c r="G29" i="33"/>
  <c r="F29" i="33"/>
  <c r="G28" i="33"/>
  <c r="F28" i="33"/>
  <c r="G27" i="33"/>
  <c r="F27" i="33"/>
  <c r="G26" i="33"/>
  <c r="F26" i="33"/>
  <c r="G25" i="33"/>
  <c r="F25" i="33"/>
  <c r="G24" i="33"/>
  <c r="F24" i="33"/>
  <c r="G23" i="33"/>
  <c r="F23" i="33"/>
  <c r="G22" i="33"/>
  <c r="F22" i="33"/>
  <c r="G21" i="33"/>
  <c r="F21" i="33"/>
  <c r="G20" i="33"/>
  <c r="F20" i="33"/>
  <c r="G19" i="33"/>
  <c r="F19" i="33"/>
  <c r="G18" i="33"/>
  <c r="F18" i="33"/>
  <c r="G17" i="33"/>
  <c r="F17" i="33"/>
  <c r="G16" i="33"/>
  <c r="F16" i="33"/>
  <c r="G15" i="33"/>
  <c r="F15" i="33"/>
  <c r="G14" i="33"/>
  <c r="F14" i="33"/>
  <c r="G13" i="33"/>
  <c r="F13" i="33"/>
  <c r="G12" i="33"/>
  <c r="F12" i="33"/>
  <c r="G11" i="33"/>
  <c r="F11" i="33"/>
  <c r="G10" i="33"/>
  <c r="F10" i="33"/>
  <c r="G9" i="33"/>
  <c r="F9" i="33"/>
  <c r="G8" i="33"/>
  <c r="F8" i="33"/>
  <c r="G7" i="33"/>
  <c r="F7" i="33"/>
  <c r="G6" i="33"/>
  <c r="F6" i="33"/>
  <c r="G5" i="33"/>
  <c r="F5" i="33"/>
  <c r="G4" i="33"/>
  <c r="F4" i="33"/>
  <c r="E13" i="10"/>
  <c r="D13" i="10"/>
</calcChain>
</file>

<file path=xl/sharedStrings.xml><?xml version="1.0" encoding="utf-8"?>
<sst xmlns="http://schemas.openxmlformats.org/spreadsheetml/2006/main" count="184" uniqueCount="107">
  <si>
    <t>Homme</t>
  </si>
  <si>
    <t>Femme</t>
  </si>
  <si>
    <t>Total</t>
  </si>
  <si>
    <t>TOTAL</t>
  </si>
  <si>
    <t>Type d'établissements employeurs</t>
  </si>
  <si>
    <t>Bretagne</t>
  </si>
  <si>
    <t>Corse</t>
  </si>
  <si>
    <t>Pays de la Loire</t>
  </si>
  <si>
    <t>Nombre d'employeurs</t>
  </si>
  <si>
    <t>Île-de-France</t>
  </si>
  <si>
    <t>Provence-Alpes-Côte d'Azur</t>
  </si>
  <si>
    <t>Region</t>
  </si>
  <si>
    <t>Auvergne-Rhône-Alpes</t>
  </si>
  <si>
    <t>Bourgogne-Franche-Comté</t>
  </si>
  <si>
    <t>Centre-Val-de-Loire</t>
  </si>
  <si>
    <t>Grand Est</t>
  </si>
  <si>
    <t>Hauts-de-France</t>
  </si>
  <si>
    <t>Normandie</t>
  </si>
  <si>
    <t>Occitanie</t>
  </si>
  <si>
    <t>CNRACL</t>
  </si>
  <si>
    <t>IRCANTEC</t>
  </si>
  <si>
    <t>Type d'employeurs</t>
  </si>
  <si>
    <t>Ircantec</t>
  </si>
  <si>
    <t>Employeurs CNRACL</t>
  </si>
  <si>
    <t>Employeurs Ircantec</t>
  </si>
  <si>
    <t xml:space="preserve">Fonctionnaires </t>
  </si>
  <si>
    <t>Ensemble</t>
  </si>
  <si>
    <t>Ircantec *</t>
  </si>
  <si>
    <t>%</t>
  </si>
  <si>
    <t xml:space="preserve">age </t>
  </si>
  <si>
    <t>age</t>
  </si>
  <si>
    <t>Cette pyramide concerne les cotisants de 15 à 69 ans et non la totalité des cotisants</t>
  </si>
  <si>
    <t>* Un cotisant peut être présent au sein de plusieurs établissements dans l'année.</t>
  </si>
  <si>
    <t>Hommes</t>
  </si>
  <si>
    <t>Femmes</t>
  </si>
  <si>
    <t>en %</t>
  </si>
  <si>
    <t>Communes</t>
  </si>
  <si>
    <t>OPH</t>
  </si>
  <si>
    <t>Regions</t>
  </si>
  <si>
    <t>SDIS</t>
  </si>
  <si>
    <t>Syndicats</t>
  </si>
  <si>
    <t>Autres collectivités territoriales</t>
  </si>
  <si>
    <t>Types d'établissements employeurs collectivités territoriales</t>
  </si>
  <si>
    <t>Départements</t>
  </si>
  <si>
    <t>Régions</t>
  </si>
  <si>
    <t>Centres d'action sociale</t>
  </si>
  <si>
    <r>
      <t>É</t>
    </r>
    <r>
      <rPr>
        <b/>
        <u/>
        <sz val="12"/>
        <color theme="1"/>
        <rFont val="Arial"/>
        <family val="2"/>
      </rPr>
      <t>volution du nombre d’employeurs collectivités territoriales</t>
    </r>
  </si>
  <si>
    <t>sousfamille_code</t>
  </si>
  <si>
    <t>TC00</t>
  </si>
  <si>
    <t>TD00</t>
  </si>
  <si>
    <t>TE00</t>
  </si>
  <si>
    <t>TEDG</t>
  </si>
  <si>
    <t>TEDI</t>
  </si>
  <si>
    <t>TEDZ</t>
  </si>
  <si>
    <t>TEED</t>
  </si>
  <si>
    <t>TEIS</t>
  </si>
  <si>
    <t>TEIU</t>
  </si>
  <si>
    <t>TEIX</t>
  </si>
  <si>
    <t>TEIZ</t>
  </si>
  <si>
    <t>TEN0</t>
  </si>
  <si>
    <t>TENC</t>
  </si>
  <si>
    <t>TENM</t>
  </si>
  <si>
    <t>TENU</t>
  </si>
  <si>
    <t>TENZ</t>
  </si>
  <si>
    <t>TER0</t>
  </si>
  <si>
    <t>TESE</t>
  </si>
  <si>
    <t>TESS</t>
  </si>
  <si>
    <t>TESZ</t>
  </si>
  <si>
    <t>TEZ0</t>
  </si>
  <si>
    <t>TR00</t>
  </si>
  <si>
    <t>TZ00</t>
  </si>
  <si>
    <t>rgt_coll</t>
  </si>
  <si>
    <t>Ctre daction sociale</t>
  </si>
  <si>
    <t>Autres coll terr</t>
  </si>
  <si>
    <t>Comm de communes, de ville</t>
  </si>
  <si>
    <t>Departements</t>
  </si>
  <si>
    <t>Metropole</t>
  </si>
  <si>
    <t>Comm urbaines, districts</t>
  </si>
  <si>
    <t>TEND</t>
  </si>
  <si>
    <t>TESH</t>
  </si>
  <si>
    <t>femmes</t>
  </si>
  <si>
    <t>hommes</t>
  </si>
  <si>
    <t>age moyen sur tout l'effectif</t>
  </si>
  <si>
    <t>Cette correspondance est utilisée uniquement pour l'ircantec car cette variable rgt_coll existe déjà dans la cnr</t>
  </si>
  <si>
    <t>En nombre pour 100 habitants</t>
  </si>
  <si>
    <t>Service Départemental d'Incendie et de Secours</t>
  </si>
  <si>
    <t xml:space="preserve">Service Départemental d'Incendie et de Secours </t>
  </si>
  <si>
    <t>Communautés de communes, de ville, Métropoles</t>
  </si>
  <si>
    <t>répartition des employeurs</t>
  </si>
  <si>
    <t>D.O.M et C.O.M</t>
  </si>
  <si>
    <t xml:space="preserve">EFFECTIFS DES PERSONNELS (en milliers) </t>
  </si>
  <si>
    <t>Evolution</t>
  </si>
  <si>
    <t>Salariés*</t>
  </si>
  <si>
    <t>global</t>
  </si>
  <si>
    <t>nombre moyen d'agents par employeur</t>
  </si>
  <si>
    <t>Pyramide des âges des fonctionnaires en 2021</t>
  </si>
  <si>
    <t>Pyramide des âges des cotisants des contractuels en 2021</t>
  </si>
  <si>
    <t>ensemble</t>
  </si>
  <si>
    <t>age moyen 15-69 ans</t>
  </si>
  <si>
    <t>RÉPARTITION DES PERSONNELS DES COLLECTIVITES TERRITORIALES PAR TYPE D’EMPLOYEURS en 2021</t>
  </si>
  <si>
    <t>Nouvelle-Aquitaine</t>
  </si>
  <si>
    <t>Poids des personnels des collectivités territoriales par rapport à la population régionale 2021</t>
  </si>
  <si>
    <t>Nombre d’employeurs territoriaux pour 100 000 habitants en 2021</t>
  </si>
  <si>
    <t>Nombre d'agents en 2021 (en milliers)</t>
  </si>
  <si>
    <t>D.R.O.M et C.O.M</t>
  </si>
  <si>
    <t>Répartition régionale des employeurs en 2021</t>
  </si>
  <si>
    <t>2021/2020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</si>
</sst>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0_-;\-* #,##0.0_-;_-* &quot;-&quot;??_-;_-@_-"/>
    <numFmt numFmtId="167" formatCode="_-* #,##0.00\ [$€-1]_-;\-* #,##0.00\ [$€-1]_-;_-* \-??\ [$€-1]_-"/>
    <numFmt numFmtId="168" formatCode="#,##0.0"/>
  </numFmts>
  <fonts count="35" x14ac:knownFonts="1">
    <font>
      <sz val="11"/>
      <color theme="1"/>
      <name val="Calibri"/>
      <family val="2"/>
      <scheme val="minor"/>
    </font>
    <font>
      <b/>
      <sz val="11"/>
      <color theme="1"/>
      <name val="Calibri"/>
      <family val="2"/>
      <scheme val="minor"/>
    </font>
    <font>
      <sz val="10"/>
      <name val="Times New Roman"/>
      <family val="1"/>
    </font>
    <font>
      <b/>
      <sz val="11"/>
      <color theme="0"/>
      <name val="Calibri"/>
      <family val="2"/>
      <scheme val="minor"/>
    </font>
    <font>
      <sz val="11"/>
      <color theme="1"/>
      <name val="Calibri"/>
      <family val="2"/>
      <scheme val="minor"/>
    </font>
    <font>
      <b/>
      <sz val="10"/>
      <color theme="1"/>
      <name val="Calibri"/>
      <family val="2"/>
      <scheme val="minor"/>
    </font>
    <font>
      <b/>
      <sz val="9"/>
      <name val="Arial"/>
      <family val="2"/>
    </font>
    <font>
      <sz val="9"/>
      <name val="Arial"/>
      <family val="2"/>
    </font>
    <font>
      <sz val="9"/>
      <color theme="1"/>
      <name val="Calibri"/>
      <family val="2"/>
      <scheme val="minor"/>
    </font>
    <font>
      <sz val="10"/>
      <name val="Helv"/>
    </font>
    <font>
      <b/>
      <sz val="12"/>
      <name val="Arial"/>
      <family val="2"/>
    </font>
    <font>
      <b/>
      <sz val="11"/>
      <name val="Arial"/>
      <family val="2"/>
    </font>
    <font>
      <sz val="10"/>
      <name val="Arial"/>
      <family val="2"/>
    </font>
    <font>
      <b/>
      <i/>
      <sz val="12"/>
      <name val="Arial"/>
      <family val="2"/>
    </font>
    <font>
      <b/>
      <sz val="10"/>
      <name val="Arial"/>
      <family val="2"/>
    </font>
    <font>
      <b/>
      <i/>
      <sz val="13"/>
      <name val="Arial"/>
      <family val="2"/>
    </font>
    <font>
      <b/>
      <sz val="13"/>
      <name val="Arial"/>
      <family val="2"/>
    </font>
    <font>
      <sz val="10"/>
      <color theme="1"/>
      <name val="Calibri"/>
      <family val="2"/>
      <scheme val="minor"/>
    </font>
    <font>
      <b/>
      <sz val="14"/>
      <color theme="1"/>
      <name val="Calibri"/>
      <family val="2"/>
      <scheme val="minor"/>
    </font>
    <font>
      <b/>
      <sz val="10"/>
      <color theme="0"/>
      <name val="Calibri"/>
      <family val="2"/>
      <scheme val="minor"/>
    </font>
    <font>
      <b/>
      <sz val="9"/>
      <color theme="0"/>
      <name val="Arial"/>
      <family val="2"/>
    </font>
    <font>
      <sz val="11"/>
      <color rgb="FF000000"/>
      <name val="Calibri"/>
      <family val="2"/>
      <scheme val="minor"/>
    </font>
    <font>
      <b/>
      <sz val="10"/>
      <name val="Calibri"/>
      <family val="2"/>
      <scheme val="minor"/>
    </font>
    <font>
      <sz val="12"/>
      <color theme="1"/>
      <name val="Calibri"/>
      <family val="2"/>
      <scheme val="minor"/>
    </font>
    <font>
      <b/>
      <u/>
      <sz val="11"/>
      <color theme="1"/>
      <name val="Calibri"/>
      <family val="2"/>
      <scheme val="minor"/>
    </font>
    <font>
      <b/>
      <u/>
      <sz val="12"/>
      <color theme="1"/>
      <name val="Calibri"/>
      <family val="2"/>
      <scheme val="minor"/>
    </font>
    <font>
      <b/>
      <u/>
      <sz val="10"/>
      <color theme="1"/>
      <name val="Arial"/>
      <family val="2"/>
    </font>
    <font>
      <b/>
      <u/>
      <sz val="12"/>
      <color theme="1"/>
      <name val="Arial"/>
      <family val="2"/>
    </font>
    <font>
      <sz val="11"/>
      <color rgb="FFFF0000"/>
      <name val="Calibri"/>
      <family val="2"/>
      <scheme val="minor"/>
    </font>
    <font>
      <sz val="10"/>
      <name val="Calibri"/>
      <family val="2"/>
      <scheme val="minor"/>
    </font>
    <font>
      <b/>
      <sz val="11"/>
      <color rgb="FF000000"/>
      <name val="Calibri"/>
      <family val="2"/>
      <scheme val="minor"/>
    </font>
    <font>
      <b/>
      <sz val="10"/>
      <color rgb="FFFFFFFF"/>
      <name val="Calibri"/>
      <family val="2"/>
      <scheme val="minor"/>
    </font>
    <font>
      <b/>
      <sz val="11"/>
      <color rgb="FFF2F2F2"/>
      <name val="Calibri"/>
      <family val="2"/>
      <scheme val="minor"/>
    </font>
    <font>
      <i/>
      <sz val="11"/>
      <color rgb="FF000000"/>
      <name val="Calibri"/>
      <family val="2"/>
      <scheme val="minor"/>
    </font>
    <font>
      <sz val="11"/>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518CD3"/>
        <bgColor indexed="64"/>
      </patternFill>
    </fill>
    <fill>
      <patternFill patternType="solid">
        <fgColor rgb="FF76923C"/>
        <bgColor indexed="64"/>
      </patternFill>
    </fill>
    <fill>
      <patternFill patternType="solid">
        <fgColor rgb="FF76933C"/>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s>
  <cellStyleXfs count="9">
    <xf numFmtId="0" fontId="0" fillId="0" borderId="0"/>
    <xf numFmtId="0" fontId="2" fillId="0" borderId="0"/>
    <xf numFmtId="9" fontId="4" fillId="0" borderId="0" applyFont="0" applyFill="0" applyBorder="0" applyAlignment="0" applyProtection="0"/>
    <xf numFmtId="0" fontId="9" fillId="0" borderId="0"/>
    <xf numFmtId="4" fontId="9" fillId="0" borderId="0" applyFont="0" applyFill="0" applyBorder="0" applyAlignment="0" applyProtection="0"/>
    <xf numFmtId="0" fontId="12" fillId="0" borderId="0"/>
    <xf numFmtId="43" fontId="4" fillId="0" borderId="0" applyFont="0" applyFill="0" applyBorder="0" applyAlignment="0" applyProtection="0"/>
    <xf numFmtId="0" fontId="12" fillId="0" borderId="0"/>
    <xf numFmtId="167" fontId="12" fillId="0" borderId="0" applyFill="0" applyBorder="0" applyAlignment="0" applyProtection="0"/>
  </cellStyleXfs>
  <cellXfs count="127">
    <xf numFmtId="0" fontId="0" fillId="0" borderId="0" xfId="0"/>
    <xf numFmtId="0" fontId="0" fillId="2" borderId="0" xfId="0" applyFill="1" applyAlignment="1">
      <alignment vertical="center"/>
    </xf>
    <xf numFmtId="3" fontId="0" fillId="2" borderId="0" xfId="0" applyNumberFormat="1" applyFill="1" applyAlignment="1">
      <alignment vertical="center"/>
    </xf>
    <xf numFmtId="0" fontId="0" fillId="2" borderId="0" xfId="0" applyFill="1" applyAlignment="1">
      <alignment horizontal="center"/>
    </xf>
    <xf numFmtId="0" fontId="0" fillId="2" borderId="0" xfId="0" applyFill="1"/>
    <xf numFmtId="164" fontId="0" fillId="2" borderId="0" xfId="2" applyNumberFormat="1" applyFont="1" applyFill="1" applyAlignment="1">
      <alignment vertical="center"/>
    </xf>
    <xf numFmtId="0" fontId="0" fillId="2" borderId="0" xfId="0" applyFont="1" applyFill="1" applyAlignment="1">
      <alignment vertical="center"/>
    </xf>
    <xf numFmtId="0" fontId="11" fillId="0" borderId="0" xfId="3" applyFont="1" applyAlignment="1">
      <alignment horizontal="center" vertical="center"/>
    </xf>
    <xf numFmtId="0" fontId="12" fillId="0" borderId="0" xfId="3" applyFont="1"/>
    <xf numFmtId="0" fontId="10" fillId="0" borderId="0" xfId="3" applyFont="1" applyBorder="1" applyAlignment="1">
      <alignment horizontal="centerContinuous" vertical="center"/>
    </xf>
    <xf numFmtId="0" fontId="12" fillId="0" borderId="0" xfId="3" applyFont="1" applyAlignment="1">
      <alignment vertical="center"/>
    </xf>
    <xf numFmtId="0" fontId="15" fillId="0" borderId="0" xfId="3" applyFont="1" applyAlignment="1"/>
    <xf numFmtId="0" fontId="16" fillId="0" borderId="0" xfId="3" applyFont="1" applyAlignment="1"/>
    <xf numFmtId="0" fontId="10" fillId="0" borderId="0" xfId="3" applyFont="1" applyAlignment="1">
      <alignment horizontal="center"/>
    </xf>
    <xf numFmtId="0" fontId="11" fillId="0" borderId="0" xfId="5" applyFont="1" applyAlignment="1">
      <alignment horizontal="left"/>
    </xf>
    <xf numFmtId="0" fontId="9" fillId="0" borderId="0" xfId="3"/>
    <xf numFmtId="3" fontId="12" fillId="0" borderId="0" xfId="3" applyNumberFormat="1" applyFont="1"/>
    <xf numFmtId="1" fontId="12" fillId="0" borderId="0" xfId="3" applyNumberFormat="1" applyFont="1"/>
    <xf numFmtId="3" fontId="12" fillId="0" borderId="0" xfId="3" applyNumberFormat="1" applyFont="1" applyAlignment="1">
      <alignment horizontal="center"/>
    </xf>
    <xf numFmtId="3" fontId="17" fillId="0" borderId="0" xfId="0" applyNumberFormat="1" applyFont="1" applyAlignment="1">
      <alignment vertical="center"/>
    </xf>
    <xf numFmtId="3" fontId="0" fillId="2" borderId="0" xfId="0" applyNumberFormat="1" applyFont="1" applyFill="1" applyAlignment="1">
      <alignment vertical="center"/>
    </xf>
    <xf numFmtId="3" fontId="17" fillId="2" borderId="0" xfId="0" applyNumberFormat="1" applyFont="1" applyFill="1" applyAlignment="1">
      <alignment vertical="center"/>
    </xf>
    <xf numFmtId="3" fontId="5" fillId="4" borderId="0" xfId="0" applyNumberFormat="1" applyFont="1" applyFill="1" applyAlignment="1">
      <alignment vertical="center"/>
    </xf>
    <xf numFmtId="0" fontId="21" fillId="0" borderId="0" xfId="0" applyFont="1" applyFill="1"/>
    <xf numFmtId="164" fontId="21" fillId="0" borderId="0" xfId="2" applyNumberFormat="1" applyFont="1" applyFill="1"/>
    <xf numFmtId="0" fontId="21" fillId="0" borderId="0" xfId="0" applyFont="1" applyFill="1" applyAlignment="1">
      <alignment horizontal="center"/>
    </xf>
    <xf numFmtId="0" fontId="13" fillId="0" borderId="0" xfId="3" applyFont="1" applyBorder="1" applyAlignment="1">
      <alignment horizontal="centerContinuous" vertical="center"/>
    </xf>
    <xf numFmtId="0" fontId="14" fillId="0" borderId="0" xfId="3" applyFont="1" applyFill="1" applyBorder="1" applyAlignment="1">
      <alignment horizontal="center" vertical="center"/>
    </xf>
    <xf numFmtId="3" fontId="22" fillId="4" borderId="0" xfId="0" applyNumberFormat="1" applyFont="1" applyFill="1" applyAlignment="1">
      <alignment vertical="center"/>
    </xf>
    <xf numFmtId="164" fontId="8" fillId="2" borderId="0" xfId="2" applyNumberFormat="1" applyFont="1" applyFill="1" applyBorder="1" applyAlignment="1">
      <alignment horizontal="right" vertical="center"/>
    </xf>
    <xf numFmtId="3" fontId="20" fillId="3" borderId="0" xfId="0" applyNumberFormat="1" applyFont="1" applyFill="1" applyBorder="1" applyAlignment="1">
      <alignment horizontal="center" vertical="center"/>
    </xf>
    <xf numFmtId="0" fontId="11" fillId="0" borderId="1" xfId="3" applyFont="1" applyBorder="1" applyAlignment="1">
      <alignment vertical="center"/>
    </xf>
    <xf numFmtId="0" fontId="0" fillId="2" borderId="0" xfId="0" applyFill="1" applyBorder="1" applyAlignment="1">
      <alignment horizontal="center"/>
    </xf>
    <xf numFmtId="0" fontId="18" fillId="2" borderId="0" xfId="0" applyFont="1" applyFill="1" applyBorder="1" applyAlignment="1">
      <alignment horizontal="center"/>
    </xf>
    <xf numFmtId="3" fontId="17" fillId="2" borderId="0" xfId="0" applyNumberFormat="1" applyFont="1" applyFill="1" applyAlignment="1">
      <alignment vertical="center" wrapText="1"/>
    </xf>
    <xf numFmtId="164" fontId="19" fillId="5" borderId="0" xfId="2" applyNumberFormat="1" applyFont="1" applyFill="1" applyAlignment="1">
      <alignment horizontal="center" vertical="center" wrapText="1"/>
    </xf>
    <xf numFmtId="164" fontId="19" fillId="3" borderId="0" xfId="2" applyNumberFormat="1" applyFont="1" applyFill="1" applyAlignment="1">
      <alignment horizontal="center" vertical="center" wrapText="1"/>
    </xf>
    <xf numFmtId="0" fontId="0" fillId="2" borderId="2" xfId="0" applyFill="1" applyBorder="1" applyAlignment="1">
      <alignment horizontal="center"/>
    </xf>
    <xf numFmtId="0" fontId="0" fillId="2" borderId="2" xfId="0" applyFill="1" applyBorder="1"/>
    <xf numFmtId="0" fontId="23" fillId="0" borderId="0" xfId="0" applyFont="1"/>
    <xf numFmtId="0" fontId="1" fillId="2" borderId="0" xfId="0" applyFont="1" applyFill="1"/>
    <xf numFmtId="0" fontId="25" fillId="0" borderId="0" xfId="0" applyFont="1"/>
    <xf numFmtId="0" fontId="24" fillId="6" borderId="0" xfId="0" applyFont="1" applyFill="1"/>
    <xf numFmtId="0" fontId="0" fillId="6" borderId="0" xfId="0" applyFill="1"/>
    <xf numFmtId="0" fontId="25" fillId="6" borderId="0" xfId="0" applyFont="1" applyFill="1"/>
    <xf numFmtId="0" fontId="0" fillId="6" borderId="0" xfId="0" applyFill="1" applyAlignment="1">
      <alignment vertical="center"/>
    </xf>
    <xf numFmtId="0" fontId="21" fillId="6" borderId="0" xfId="0" applyFont="1" applyFill="1"/>
    <xf numFmtId="0" fontId="26" fillId="6" borderId="0" xfId="0" applyFont="1" applyFill="1"/>
    <xf numFmtId="3" fontId="0" fillId="6" borderId="0" xfId="0" applyNumberFormat="1" applyFill="1" applyAlignment="1">
      <alignment vertical="center"/>
    </xf>
    <xf numFmtId="164" fontId="0" fillId="6" borderId="0" xfId="2" applyNumberFormat="1" applyFont="1" applyFill="1" applyAlignment="1">
      <alignment vertical="center"/>
    </xf>
    <xf numFmtId="0" fontId="12" fillId="6" borderId="0" xfId="3" applyFont="1" applyFill="1"/>
    <xf numFmtId="0" fontId="6" fillId="7" borderId="0" xfId="0" applyFont="1" applyFill="1" applyBorder="1" applyAlignment="1">
      <alignment horizontal="left" vertical="center" wrapText="1"/>
    </xf>
    <xf numFmtId="0" fontId="20" fillId="8" borderId="0" xfId="0" applyFont="1" applyFill="1" applyBorder="1" applyAlignment="1">
      <alignment horizontal="center" vertical="center"/>
    </xf>
    <xf numFmtId="0" fontId="0" fillId="0" borderId="2" xfId="0" applyBorder="1"/>
    <xf numFmtId="10" fontId="0" fillId="2" borderId="0" xfId="2" applyNumberFormat="1" applyFont="1" applyFill="1"/>
    <xf numFmtId="165" fontId="0" fillId="2" borderId="2" xfId="0" applyNumberFormat="1" applyFill="1" applyBorder="1"/>
    <xf numFmtId="10" fontId="0" fillId="2" borderId="0" xfId="2" applyNumberFormat="1" applyFont="1" applyFill="1" applyAlignment="1">
      <alignment vertical="center"/>
    </xf>
    <xf numFmtId="0" fontId="28" fillId="9" borderId="0" xfId="0" applyFont="1" applyFill="1"/>
    <xf numFmtId="0" fontId="0" fillId="9" borderId="0" xfId="0" applyFill="1"/>
    <xf numFmtId="3" fontId="20" fillId="10" borderId="0" xfId="0" applyNumberFormat="1" applyFont="1" applyFill="1" applyBorder="1" applyAlignment="1">
      <alignment horizontal="center" vertical="center"/>
    </xf>
    <xf numFmtId="0" fontId="21" fillId="0" borderId="0" xfId="0" applyFont="1" applyFill="1" applyAlignment="1">
      <alignment horizontal="left"/>
    </xf>
    <xf numFmtId="3" fontId="29" fillId="2" borderId="0" xfId="0" applyNumberFormat="1" applyFont="1" applyFill="1" applyAlignment="1">
      <alignment horizontal="center" vertical="center"/>
    </xf>
    <xf numFmtId="164" fontId="17" fillId="2" borderId="0" xfId="2" applyNumberFormat="1" applyFont="1" applyFill="1" applyAlignment="1">
      <alignment horizontal="center" vertical="center"/>
    </xf>
    <xf numFmtId="3" fontId="19" fillId="5" borderId="0" xfId="0" applyNumberFormat="1" applyFont="1" applyFill="1" applyAlignment="1">
      <alignment horizontal="center" vertical="center"/>
    </xf>
    <xf numFmtId="164" fontId="0" fillId="2" borderId="0" xfId="0" applyNumberFormat="1" applyFill="1" applyAlignment="1">
      <alignment vertical="center"/>
    </xf>
    <xf numFmtId="9" fontId="19" fillId="5" borderId="0" xfId="2" applyFont="1" applyFill="1" applyAlignment="1">
      <alignment horizontal="center" vertical="center"/>
    </xf>
    <xf numFmtId="0" fontId="21" fillId="14" borderId="5" xfId="0" applyFont="1" applyFill="1" applyBorder="1" applyAlignment="1">
      <alignment horizontal="center" vertical="center" wrapText="1"/>
    </xf>
    <xf numFmtId="0" fontId="21" fillId="14" borderId="7" xfId="0" applyFont="1" applyFill="1" applyBorder="1" applyAlignment="1">
      <alignment horizontal="center" vertical="center" wrapText="1"/>
    </xf>
    <xf numFmtId="0" fontId="21" fillId="15" borderId="6" xfId="0" applyFont="1" applyFill="1" applyBorder="1" applyAlignment="1">
      <alignment horizontal="center" vertical="center"/>
    </xf>
    <xf numFmtId="0" fontId="33" fillId="15" borderId="7" xfId="0" applyFont="1" applyFill="1" applyBorder="1" applyAlignment="1">
      <alignment horizontal="center" vertical="center"/>
    </xf>
    <xf numFmtId="165" fontId="1" fillId="0" borderId="2" xfId="0" applyNumberFormat="1" applyFont="1" applyBorder="1" applyAlignment="1">
      <alignment horizontal="center"/>
    </xf>
    <xf numFmtId="2" fontId="21" fillId="0" borderId="2" xfId="6" applyNumberFormat="1" applyFont="1" applyFill="1" applyBorder="1" applyAlignment="1">
      <alignment horizontal="center" vertical="center"/>
    </xf>
    <xf numFmtId="0" fontId="30" fillId="2" borderId="10" xfId="0" applyFont="1" applyFill="1" applyBorder="1" applyAlignment="1">
      <alignment horizontal="right" vertical="center"/>
    </xf>
    <xf numFmtId="0" fontId="33" fillId="2" borderId="11" xfId="0" applyFont="1" applyFill="1" applyBorder="1" applyAlignment="1">
      <alignment horizontal="right" vertical="center"/>
    </xf>
    <xf numFmtId="0" fontId="30" fillId="2" borderId="12" xfId="0" applyFont="1" applyFill="1" applyBorder="1" applyAlignment="1">
      <alignment horizontal="right" vertical="center"/>
    </xf>
    <xf numFmtId="0" fontId="24" fillId="2" borderId="0" xfId="0" applyFont="1" applyFill="1" applyAlignment="1">
      <alignment horizontal="left"/>
    </xf>
    <xf numFmtId="0" fontId="11" fillId="0" borderId="0" xfId="3" applyFont="1" applyBorder="1" applyAlignment="1">
      <alignment vertical="center"/>
    </xf>
    <xf numFmtId="0" fontId="12" fillId="0" borderId="0" xfId="3" applyFont="1" applyBorder="1" applyAlignment="1">
      <alignment vertical="center"/>
    </xf>
    <xf numFmtId="0" fontId="11" fillId="0" borderId="0" xfId="3" applyFont="1" applyBorder="1" applyAlignment="1">
      <alignment horizontal="center" vertical="center"/>
    </xf>
    <xf numFmtId="0" fontId="11" fillId="0" borderId="2" xfId="3" applyFont="1" applyBorder="1" applyAlignment="1">
      <alignment horizontal="center" vertical="center"/>
    </xf>
    <xf numFmtId="166" fontId="21" fillId="2" borderId="2" xfId="6" applyNumberFormat="1" applyFont="1" applyFill="1" applyBorder="1" applyAlignment="1">
      <alignment horizontal="center" vertical="center"/>
    </xf>
    <xf numFmtId="0" fontId="6" fillId="2" borderId="2" xfId="0" applyFont="1" applyFill="1" applyBorder="1" applyAlignment="1">
      <alignment horizontal="left" vertical="center" wrapText="1"/>
    </xf>
    <xf numFmtId="3" fontId="6" fillId="2" borderId="2" xfId="0" applyNumberFormat="1" applyFont="1" applyFill="1" applyBorder="1" applyAlignment="1">
      <alignment horizontal="center" vertical="center"/>
    </xf>
    <xf numFmtId="165" fontId="21" fillId="15" borderId="6" xfId="0" applyNumberFormat="1" applyFont="1" applyFill="1" applyBorder="1" applyAlignment="1">
      <alignment horizontal="center" vertical="center"/>
    </xf>
    <xf numFmtId="168" fontId="21" fillId="15" borderId="6" xfId="0" applyNumberFormat="1" applyFont="1" applyFill="1" applyBorder="1" applyAlignment="1">
      <alignment horizontal="center" vertical="center"/>
    </xf>
    <xf numFmtId="168" fontId="33" fillId="15" borderId="7" xfId="0" applyNumberFormat="1" applyFont="1" applyFill="1" applyBorder="1" applyAlignment="1">
      <alignment horizontal="center" vertical="center"/>
    </xf>
    <xf numFmtId="0" fontId="0" fillId="2" borderId="0" xfId="0" applyFill="1" applyAlignment="1">
      <alignment horizontal="center" vertical="center"/>
    </xf>
    <xf numFmtId="0" fontId="6" fillId="11" borderId="0" xfId="0" applyFont="1" applyFill="1" applyAlignment="1">
      <alignment horizontal="left" vertical="center" wrapText="1"/>
    </xf>
    <xf numFmtId="0" fontId="20" fillId="12" borderId="0" xfId="0" applyFont="1" applyFill="1" applyAlignment="1">
      <alignment horizontal="center" vertical="center"/>
    </xf>
    <xf numFmtId="3" fontId="20" fillId="3" borderId="0" xfId="0" applyNumberFormat="1" applyFont="1" applyFill="1" applyAlignment="1">
      <alignment horizontal="center" vertical="center"/>
    </xf>
    <xf numFmtId="0" fontId="7" fillId="2" borderId="0" xfId="0" applyFont="1" applyFill="1" applyAlignment="1">
      <alignment horizontal="left" vertical="center"/>
    </xf>
    <xf numFmtId="0" fontId="20" fillId="11" borderId="0" xfId="0" applyFont="1" applyFill="1" applyAlignment="1">
      <alignment horizontal="left" vertical="center" wrapText="1"/>
    </xf>
    <xf numFmtId="164" fontId="20" fillId="11" borderId="0" xfId="0" applyNumberFormat="1" applyFont="1" applyFill="1" applyAlignment="1">
      <alignment horizontal="right" vertical="center" wrapText="1"/>
    </xf>
    <xf numFmtId="0" fontId="21" fillId="0" borderId="2" xfId="0" applyFont="1" applyBorder="1" applyAlignment="1">
      <alignment horizontal="left"/>
    </xf>
    <xf numFmtId="0" fontId="0" fillId="0" borderId="2" xfId="0" applyBorder="1" applyAlignment="1">
      <alignment horizontal="left"/>
    </xf>
    <xf numFmtId="0" fontId="1" fillId="7" borderId="2" xfId="0" applyFont="1" applyFill="1" applyBorder="1" applyAlignment="1">
      <alignment horizontal="center" vertical="center" wrapText="1"/>
    </xf>
    <xf numFmtId="164" fontId="4" fillId="0" borderId="2" xfId="2" applyNumberFormat="1" applyFont="1" applyFill="1" applyBorder="1" applyAlignment="1">
      <alignment horizontal="center" vertical="center"/>
    </xf>
    <xf numFmtId="0" fontId="26" fillId="2" borderId="0" xfId="0" applyFont="1" applyFill="1" applyAlignment="1">
      <alignment horizontal="left"/>
    </xf>
    <xf numFmtId="3" fontId="17" fillId="2" borderId="0" xfId="0" applyNumberFormat="1" applyFont="1" applyFill="1" applyAlignment="1">
      <alignment horizontal="center" vertical="center"/>
    </xf>
    <xf numFmtId="0" fontId="21" fillId="2" borderId="8" xfId="0" applyFont="1" applyFill="1" applyBorder="1"/>
    <xf numFmtId="0" fontId="30" fillId="7" borderId="2" xfId="0" applyFont="1" applyFill="1" applyBorder="1" applyAlignment="1">
      <alignment horizontal="left"/>
    </xf>
    <xf numFmtId="0" fontId="30" fillId="7" borderId="2" xfId="0" applyFont="1" applyFill="1" applyBorder="1" applyAlignment="1">
      <alignment horizontal="right"/>
    </xf>
    <xf numFmtId="1" fontId="4" fillId="0" borderId="2" xfId="2" applyNumberFormat="1" applyFont="1" applyFill="1" applyBorder="1" applyAlignment="1">
      <alignment horizontal="center" vertical="center"/>
    </xf>
    <xf numFmtId="0" fontId="11" fillId="0" borderId="15" xfId="3" applyFont="1" applyBorder="1" applyAlignment="1">
      <alignment horizontal="center" vertical="center"/>
    </xf>
    <xf numFmtId="0" fontId="11" fillId="0" borderId="4" xfId="3" applyFont="1" applyBorder="1" applyAlignment="1">
      <alignment horizontal="center" vertical="center"/>
    </xf>
    <xf numFmtId="164" fontId="33" fillId="15" borderId="7" xfId="0" applyNumberFormat="1" applyFont="1" applyFill="1" applyBorder="1" applyAlignment="1">
      <alignment horizontal="center" vertical="center"/>
    </xf>
    <xf numFmtId="164" fontId="21" fillId="15" borderId="6" xfId="0" applyNumberFormat="1" applyFont="1" applyFill="1" applyBorder="1" applyAlignment="1">
      <alignment horizontal="center" vertical="center"/>
    </xf>
    <xf numFmtId="164" fontId="1" fillId="0" borderId="2" xfId="2" applyNumberFormat="1" applyFont="1" applyFill="1" applyBorder="1" applyAlignment="1">
      <alignment horizontal="center" vertical="center"/>
    </xf>
    <xf numFmtId="1" fontId="1" fillId="0" borderId="2" xfId="2" applyNumberFormat="1" applyFont="1" applyFill="1" applyBorder="1" applyAlignment="1">
      <alignment horizontal="center" vertical="center"/>
    </xf>
    <xf numFmtId="0" fontId="31" fillId="13" borderId="10" xfId="0" applyFont="1" applyFill="1" applyBorder="1" applyAlignment="1">
      <alignment vertical="center" wrapText="1"/>
    </xf>
    <xf numFmtId="0" fontId="31" fillId="13" borderId="11" xfId="0" applyFont="1" applyFill="1" applyBorder="1" applyAlignment="1">
      <alignment vertical="center" wrapText="1"/>
    </xf>
    <xf numFmtId="0" fontId="32" fillId="14" borderId="5" xfId="0" applyFont="1" applyFill="1" applyBorder="1" applyAlignment="1">
      <alignment horizontal="center" vertical="center"/>
    </xf>
    <xf numFmtId="0" fontId="32" fillId="14" borderId="7" xfId="0" applyFont="1" applyFill="1" applyBorder="1" applyAlignment="1">
      <alignment horizontal="center" vertical="center"/>
    </xf>
    <xf numFmtId="0" fontId="32" fillId="14" borderId="10" xfId="0" applyFont="1" applyFill="1" applyBorder="1" applyAlignment="1">
      <alignment horizontal="center" vertical="center"/>
    </xf>
    <xf numFmtId="0" fontId="32" fillId="14" borderId="11" xfId="0" applyFont="1" applyFill="1" applyBorder="1" applyAlignment="1">
      <alignment horizontal="center" vertical="center"/>
    </xf>
    <xf numFmtId="3" fontId="3" fillId="5" borderId="0" xfId="0" applyNumberFormat="1" applyFont="1" applyFill="1" applyAlignment="1">
      <alignment horizontal="center" vertical="center"/>
    </xf>
    <xf numFmtId="3" fontId="3" fillId="3" borderId="0" xfId="0" applyNumberFormat="1" applyFont="1" applyFill="1" applyAlignment="1">
      <alignment horizontal="center" vertical="center"/>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20" fillId="8" borderId="8" xfId="0" applyFont="1" applyFill="1" applyBorder="1" applyAlignment="1">
      <alignment horizontal="center" vertical="center"/>
    </xf>
    <xf numFmtId="0" fontId="20" fillId="8" borderId="9" xfId="0" applyFont="1" applyFill="1" applyBorder="1" applyAlignment="1">
      <alignment horizontal="center" vertical="center"/>
    </xf>
    <xf numFmtId="3" fontId="20" fillId="3" borderId="8" xfId="0" applyNumberFormat="1" applyFont="1" applyFill="1" applyBorder="1" applyAlignment="1">
      <alignment horizontal="center" vertical="center"/>
    </xf>
    <xf numFmtId="3" fontId="20" fillId="3" borderId="9" xfId="0" applyNumberFormat="1" applyFont="1" applyFill="1" applyBorder="1" applyAlignment="1">
      <alignment horizontal="center" vertical="center"/>
    </xf>
    <xf numFmtId="0" fontId="34" fillId="2" borderId="0" xfId="0" applyFont="1" applyFill="1" applyBorder="1"/>
    <xf numFmtId="0" fontId="34" fillId="2" borderId="0" xfId="0" applyFont="1" applyFill="1" applyBorder="1" applyAlignment="1">
      <alignment horizontal="center"/>
    </xf>
    <xf numFmtId="0" fontId="11" fillId="0" borderId="13" xfId="3" applyFont="1" applyBorder="1" applyAlignment="1">
      <alignment horizontal="center" vertical="center"/>
    </xf>
    <xf numFmtId="0" fontId="11" fillId="0" borderId="14" xfId="3" applyFont="1" applyBorder="1" applyAlignment="1">
      <alignment horizontal="center" vertical="center"/>
    </xf>
  </cellXfs>
  <cellStyles count="9">
    <cellStyle name="Euro" xfId="8" xr:uid="{7775BFB1-8455-454F-B783-8F916A041917}"/>
    <cellStyle name="Milliers" xfId="6" builtinId="3"/>
    <cellStyle name="Milliers 2" xfId="4" xr:uid="{00000000-0005-0000-0000-000001000000}"/>
    <cellStyle name="Normal" xfId="0" builtinId="0"/>
    <cellStyle name="Normal 2" xfId="1" xr:uid="{00000000-0005-0000-0000-000003000000}"/>
    <cellStyle name="Normal 3" xfId="3" xr:uid="{00000000-0005-0000-0000-000004000000}"/>
    <cellStyle name="Normal 4" xfId="7" xr:uid="{308AFC86-E888-481F-99BE-9542E67662FB}"/>
    <cellStyle name="Normal_base coll cnracl immatriculées en 2003" xfId="5" xr:uid="{00000000-0005-0000-0000-000005000000}"/>
    <cellStyle name="Pourcentage" xfId="2" builtinId="5"/>
  </cellStyles>
  <dxfs count="0"/>
  <tableStyles count="0" defaultTableStyle="TableStyleMedium2" defaultPivotStyle="PivotStyleLight16"/>
  <colors>
    <mruColors>
      <color rgb="FFEEF3F8"/>
      <color rgb="FF518CD3"/>
      <color rgb="FF7CA8DE"/>
      <color rgb="FF6FA0DB"/>
      <color rgb="FFA9C6E9"/>
      <color rgb="FF000000"/>
      <color rgb="FFFF3300"/>
      <color rgb="FFFF9933"/>
      <color rgb="FF99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1600"/>
              <a:t>Répartition par âge des fonctionnaires</a:t>
            </a:r>
          </a:p>
        </c:rich>
      </c:tx>
      <c:layout>
        <c:manualLayout>
          <c:xMode val="edge"/>
          <c:yMode val="edge"/>
          <c:x val="0.2528487031864135"/>
          <c:y val="0"/>
        </c:manualLayout>
      </c:layout>
      <c:overlay val="0"/>
    </c:title>
    <c:autoTitleDeleted val="0"/>
    <c:plotArea>
      <c:layout>
        <c:manualLayout>
          <c:layoutTarget val="inner"/>
          <c:xMode val="edge"/>
          <c:yMode val="edge"/>
          <c:x val="9.6260645301580988E-2"/>
          <c:y val="0.13053823149634422"/>
          <c:w val="0.85279860856583745"/>
          <c:h val="0.65993220167233213"/>
        </c:manualLayout>
      </c:layout>
      <c:barChart>
        <c:barDir val="bar"/>
        <c:grouping val="stacked"/>
        <c:varyColors val="0"/>
        <c:ser>
          <c:idx val="0"/>
          <c:order val="0"/>
          <c:tx>
            <c:strRef>
              <c:f>'Pyramide ages fonctionnaires'!$E$3</c:f>
              <c:strCache>
                <c:ptCount val="1"/>
                <c:pt idx="0">
                  <c:v>age</c:v>
                </c:pt>
              </c:strCache>
            </c:strRef>
          </c:tx>
          <c:invertIfNegative val="0"/>
          <c:cat>
            <c:numRef>
              <c:f>'Pyramide ages fonctionnaires'!$E$4:$E$58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ages fonctionnaires'!$E$4:$E$58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A899-4A5F-8DAB-454C5A1DC8B5}"/>
            </c:ext>
          </c:extLst>
        </c:ser>
        <c:ser>
          <c:idx val="1"/>
          <c:order val="1"/>
          <c:tx>
            <c:strRef>
              <c:f>'Pyramide ages fonctionnaires'!$F$3</c:f>
              <c:strCache>
                <c:ptCount val="1"/>
                <c:pt idx="0">
                  <c:v>Homme</c:v>
                </c:pt>
              </c:strCache>
            </c:strRef>
          </c:tx>
          <c:spPr>
            <a:solidFill>
              <a:srgbClr val="4472C4">
                <a:lumMod val="75000"/>
              </a:srgbClr>
            </a:solidFill>
            <a:ln>
              <a:solidFill>
                <a:srgbClr val="4472C4">
                  <a:lumMod val="50000"/>
                </a:srgbClr>
              </a:solidFill>
            </a:ln>
          </c:spPr>
          <c:invertIfNegative val="0"/>
          <c:cat>
            <c:numRef>
              <c:f>'Pyramide ages fonctionnaires'!$E$4:$E$58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ages fonctionnaires'!$F$4:$F$58</c:f>
              <c:numCache>
                <c:formatCode>General</c:formatCode>
                <c:ptCount val="55"/>
                <c:pt idx="0">
                  <c:v>0</c:v>
                </c:pt>
                <c:pt idx="1">
                  <c:v>0</c:v>
                </c:pt>
                <c:pt idx="2">
                  <c:v>0</c:v>
                </c:pt>
                <c:pt idx="3">
                  <c:v>-11</c:v>
                </c:pt>
                <c:pt idx="4">
                  <c:v>-63</c:v>
                </c:pt>
                <c:pt idx="5">
                  <c:v>-305</c:v>
                </c:pt>
                <c:pt idx="6">
                  <c:v>-673</c:v>
                </c:pt>
                <c:pt idx="7">
                  <c:v>-1119</c:v>
                </c:pt>
                <c:pt idx="8">
                  <c:v>-1777</c:v>
                </c:pt>
                <c:pt idx="9">
                  <c:v>-2288</c:v>
                </c:pt>
                <c:pt idx="10">
                  <c:v>-3252</c:v>
                </c:pt>
                <c:pt idx="11">
                  <c:v>-4280</c:v>
                </c:pt>
                <c:pt idx="12">
                  <c:v>-4993</c:v>
                </c:pt>
                <c:pt idx="13">
                  <c:v>-6106</c:v>
                </c:pt>
                <c:pt idx="14">
                  <c:v>-7107</c:v>
                </c:pt>
                <c:pt idx="15">
                  <c:v>-8275</c:v>
                </c:pt>
                <c:pt idx="16">
                  <c:v>-8994</c:v>
                </c:pt>
                <c:pt idx="17">
                  <c:v>-10105</c:v>
                </c:pt>
                <c:pt idx="18">
                  <c:v>-10748</c:v>
                </c:pt>
                <c:pt idx="19">
                  <c:v>-11373</c:v>
                </c:pt>
                <c:pt idx="20">
                  <c:v>-11850</c:v>
                </c:pt>
                <c:pt idx="21">
                  <c:v>-12608</c:v>
                </c:pt>
                <c:pt idx="22">
                  <c:v>-12857</c:v>
                </c:pt>
                <c:pt idx="23">
                  <c:v>-13663</c:v>
                </c:pt>
                <c:pt idx="24">
                  <c:v>-15347</c:v>
                </c:pt>
                <c:pt idx="25">
                  <c:v>-16436</c:v>
                </c:pt>
                <c:pt idx="26">
                  <c:v>-16920</c:v>
                </c:pt>
                <c:pt idx="27">
                  <c:v>-16852</c:v>
                </c:pt>
                <c:pt idx="28">
                  <c:v>-17343</c:v>
                </c:pt>
                <c:pt idx="29">
                  <c:v>-18430</c:v>
                </c:pt>
                <c:pt idx="30">
                  <c:v>-18485</c:v>
                </c:pt>
                <c:pt idx="31">
                  <c:v>-20083</c:v>
                </c:pt>
                <c:pt idx="32">
                  <c:v>-21997</c:v>
                </c:pt>
                <c:pt idx="33">
                  <c:v>-24354</c:v>
                </c:pt>
                <c:pt idx="34">
                  <c:v>-24570</c:v>
                </c:pt>
                <c:pt idx="35">
                  <c:v>-24402</c:v>
                </c:pt>
                <c:pt idx="36">
                  <c:v>-23988</c:v>
                </c:pt>
                <c:pt idx="37">
                  <c:v>-23320</c:v>
                </c:pt>
                <c:pt idx="38">
                  <c:v>-23042</c:v>
                </c:pt>
                <c:pt idx="39">
                  <c:v>-22920</c:v>
                </c:pt>
                <c:pt idx="40">
                  <c:v>-23755</c:v>
                </c:pt>
                <c:pt idx="41">
                  <c:v>-24320</c:v>
                </c:pt>
                <c:pt idx="42">
                  <c:v>-24438</c:v>
                </c:pt>
                <c:pt idx="43">
                  <c:v>-23505</c:v>
                </c:pt>
                <c:pt idx="44">
                  <c:v>-22014</c:v>
                </c:pt>
                <c:pt idx="45">
                  <c:v>-17610</c:v>
                </c:pt>
                <c:pt idx="46">
                  <c:v>-13668</c:v>
                </c:pt>
                <c:pt idx="47">
                  <c:v>-7878</c:v>
                </c:pt>
                <c:pt idx="48">
                  <c:v>-5284</c:v>
                </c:pt>
                <c:pt idx="49">
                  <c:v>-3483</c:v>
                </c:pt>
                <c:pt idx="50">
                  <c:v>-2255</c:v>
                </c:pt>
                <c:pt idx="51">
                  <c:v>-1420</c:v>
                </c:pt>
                <c:pt idx="52">
                  <c:v>-268</c:v>
                </c:pt>
                <c:pt idx="53">
                  <c:v>-122</c:v>
                </c:pt>
                <c:pt idx="54">
                  <c:v>-38</c:v>
                </c:pt>
              </c:numCache>
            </c:numRef>
          </c:val>
          <c:extLst>
            <c:ext xmlns:c16="http://schemas.microsoft.com/office/drawing/2014/chart" uri="{C3380CC4-5D6E-409C-BE32-E72D297353CC}">
              <c16:uniqueId val="{00000001-A899-4A5F-8DAB-454C5A1DC8B5}"/>
            </c:ext>
          </c:extLst>
        </c:ser>
        <c:ser>
          <c:idx val="2"/>
          <c:order val="2"/>
          <c:tx>
            <c:strRef>
              <c:f>'Pyramide ages fonctionnaires'!$G$3</c:f>
              <c:strCache>
                <c:ptCount val="1"/>
                <c:pt idx="0">
                  <c:v>Femme</c:v>
                </c:pt>
              </c:strCache>
            </c:strRef>
          </c:tx>
          <c:spPr>
            <a:solidFill>
              <a:srgbClr val="FF0000"/>
            </a:solidFill>
            <a:ln>
              <a:solidFill>
                <a:srgbClr val="C00000"/>
              </a:solidFill>
            </a:ln>
          </c:spPr>
          <c:invertIfNegative val="0"/>
          <c:cat>
            <c:numRef>
              <c:f>'Pyramide ages fonctionnaires'!$E$4:$E$58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ages fonctionnaires'!$G$4:$G$58</c:f>
              <c:numCache>
                <c:formatCode>General</c:formatCode>
                <c:ptCount val="55"/>
                <c:pt idx="0">
                  <c:v>0</c:v>
                </c:pt>
                <c:pt idx="1">
                  <c:v>0</c:v>
                </c:pt>
                <c:pt idx="2">
                  <c:v>0</c:v>
                </c:pt>
                <c:pt idx="3">
                  <c:v>3</c:v>
                </c:pt>
                <c:pt idx="4">
                  <c:v>25</c:v>
                </c:pt>
                <c:pt idx="5">
                  <c:v>120</c:v>
                </c:pt>
                <c:pt idx="6">
                  <c:v>346</c:v>
                </c:pt>
                <c:pt idx="7">
                  <c:v>762</c:v>
                </c:pt>
                <c:pt idx="8">
                  <c:v>1348</c:v>
                </c:pt>
                <c:pt idx="9">
                  <c:v>2162</c:v>
                </c:pt>
                <c:pt idx="10">
                  <c:v>3233</c:v>
                </c:pt>
                <c:pt idx="11">
                  <c:v>4374</c:v>
                </c:pt>
                <c:pt idx="12">
                  <c:v>5610</c:v>
                </c:pt>
                <c:pt idx="13">
                  <c:v>6817</c:v>
                </c:pt>
                <c:pt idx="14">
                  <c:v>8440</c:v>
                </c:pt>
                <c:pt idx="15">
                  <c:v>9964</c:v>
                </c:pt>
                <c:pt idx="16">
                  <c:v>11489</c:v>
                </c:pt>
                <c:pt idx="17">
                  <c:v>13075</c:v>
                </c:pt>
                <c:pt idx="18">
                  <c:v>14302</c:v>
                </c:pt>
                <c:pt idx="19">
                  <c:v>15398</c:v>
                </c:pt>
                <c:pt idx="20">
                  <c:v>16616</c:v>
                </c:pt>
                <c:pt idx="21">
                  <c:v>17621</c:v>
                </c:pt>
                <c:pt idx="22">
                  <c:v>18318</c:v>
                </c:pt>
                <c:pt idx="23">
                  <c:v>18995</c:v>
                </c:pt>
                <c:pt idx="24">
                  <c:v>21563</c:v>
                </c:pt>
                <c:pt idx="25">
                  <c:v>22757</c:v>
                </c:pt>
                <c:pt idx="26">
                  <c:v>23935</c:v>
                </c:pt>
                <c:pt idx="27">
                  <c:v>23939</c:v>
                </c:pt>
                <c:pt idx="28">
                  <c:v>23924</c:v>
                </c:pt>
                <c:pt idx="29">
                  <c:v>25345</c:v>
                </c:pt>
                <c:pt idx="30">
                  <c:v>25419</c:v>
                </c:pt>
                <c:pt idx="31">
                  <c:v>26651</c:v>
                </c:pt>
                <c:pt idx="32">
                  <c:v>29635</c:v>
                </c:pt>
                <c:pt idx="33">
                  <c:v>32230</c:v>
                </c:pt>
                <c:pt idx="34">
                  <c:v>33158</c:v>
                </c:pt>
                <c:pt idx="35">
                  <c:v>33639</c:v>
                </c:pt>
                <c:pt idx="36">
                  <c:v>32919</c:v>
                </c:pt>
                <c:pt idx="37">
                  <c:v>32949</c:v>
                </c:pt>
                <c:pt idx="38">
                  <c:v>32399</c:v>
                </c:pt>
                <c:pt idx="39">
                  <c:v>33031</c:v>
                </c:pt>
                <c:pt idx="40">
                  <c:v>34452</c:v>
                </c:pt>
                <c:pt idx="41">
                  <c:v>34700</c:v>
                </c:pt>
                <c:pt idx="42">
                  <c:v>35010</c:v>
                </c:pt>
                <c:pt idx="43">
                  <c:v>33711</c:v>
                </c:pt>
                <c:pt idx="44">
                  <c:v>31199</c:v>
                </c:pt>
                <c:pt idx="45">
                  <c:v>28637</c:v>
                </c:pt>
                <c:pt idx="46">
                  <c:v>24754</c:v>
                </c:pt>
                <c:pt idx="47">
                  <c:v>13913</c:v>
                </c:pt>
                <c:pt idx="48">
                  <c:v>9098</c:v>
                </c:pt>
                <c:pt idx="49">
                  <c:v>5845</c:v>
                </c:pt>
                <c:pt idx="50">
                  <c:v>3743</c:v>
                </c:pt>
                <c:pt idx="51">
                  <c:v>2374</c:v>
                </c:pt>
                <c:pt idx="52">
                  <c:v>409</c:v>
                </c:pt>
                <c:pt idx="53">
                  <c:v>143</c:v>
                </c:pt>
                <c:pt idx="54">
                  <c:v>46</c:v>
                </c:pt>
              </c:numCache>
            </c:numRef>
          </c:val>
          <c:extLst>
            <c:ext xmlns:c16="http://schemas.microsoft.com/office/drawing/2014/chart" uri="{C3380CC4-5D6E-409C-BE32-E72D297353CC}">
              <c16:uniqueId val="{00000002-A899-4A5F-8DAB-454C5A1DC8B5}"/>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25805408822E-2"/>
              <c:y val="7.2614348518373825E-2"/>
            </c:manualLayout>
          </c:layout>
          <c:overlay val="0"/>
        </c:title>
        <c:numFmt formatCode="General" sourceLinked="1"/>
        <c:majorTickMark val="none"/>
        <c:minorTickMark val="none"/>
        <c:tickLblPos val="low"/>
        <c:txPr>
          <a:bodyPr/>
          <a:lstStyle/>
          <a:p>
            <a:pPr>
              <a:defRPr sz="900" b="1"/>
            </a:pPr>
            <a:endParaRPr lang="fr-FR"/>
          </a:p>
        </c:txPr>
        <c:crossAx val="165539840"/>
        <c:crossesAt val="0"/>
        <c:auto val="0"/>
        <c:lblAlgn val="ctr"/>
        <c:lblOffset val="21"/>
        <c:tickLblSkip val="3"/>
        <c:noMultiLvlLbl val="0"/>
      </c:catAx>
      <c:valAx>
        <c:axId val="165539840"/>
        <c:scaling>
          <c:orientation val="minMax"/>
          <c:max val="35000"/>
          <c:min val="-25000"/>
        </c:scaling>
        <c:delete val="0"/>
        <c:axPos val="b"/>
        <c:title>
          <c:tx>
            <c:rich>
              <a:bodyPr/>
              <a:lstStyle/>
              <a:p>
                <a:pPr>
                  <a:defRPr/>
                </a:pPr>
                <a:r>
                  <a:rPr lang="fr-FR"/>
                  <a:t>Effectif</a:t>
                </a:r>
              </a:p>
            </c:rich>
          </c:tx>
          <c:layout>
            <c:manualLayout>
              <c:xMode val="edge"/>
              <c:yMode val="edge"/>
              <c:x val="0.45939392459754541"/>
              <c:y val="0.91299530341913959"/>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2000"/>
              <a:t>Répartition par âge des salariés</a:t>
            </a:r>
          </a:p>
        </c:rich>
      </c:tx>
      <c:layout>
        <c:manualLayout>
          <c:xMode val="edge"/>
          <c:yMode val="edge"/>
          <c:x val="0.28845700624516057"/>
          <c:y val="1.5771096076275477E-2"/>
        </c:manualLayout>
      </c:layout>
      <c:overlay val="0"/>
    </c:title>
    <c:autoTitleDeleted val="0"/>
    <c:plotArea>
      <c:layout>
        <c:manualLayout>
          <c:layoutTarget val="inner"/>
          <c:xMode val="edge"/>
          <c:yMode val="edge"/>
          <c:x val="9.6260645301580988E-2"/>
          <c:y val="0.13053823149634422"/>
          <c:w val="0.85279860856583745"/>
          <c:h val="0.65993220167233213"/>
        </c:manualLayout>
      </c:layout>
      <c:barChart>
        <c:barDir val="bar"/>
        <c:grouping val="stacked"/>
        <c:varyColors val="0"/>
        <c:ser>
          <c:idx val="0"/>
          <c:order val="0"/>
          <c:tx>
            <c:strRef>
              <c:f>'Pyramide âges salariés'!$E$3</c:f>
              <c:strCache>
                <c:ptCount val="1"/>
                <c:pt idx="0">
                  <c:v>age</c:v>
                </c:pt>
              </c:strCache>
            </c:strRef>
          </c:tx>
          <c:invertIfNegative val="0"/>
          <c:cat>
            <c:numRef>
              <c:f>'Pyramide âges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âges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42FA-4F18-8FFC-CE045CEA89D0}"/>
            </c:ext>
          </c:extLst>
        </c:ser>
        <c:ser>
          <c:idx val="1"/>
          <c:order val="1"/>
          <c:tx>
            <c:strRef>
              <c:f>'Pyramide âges salariés'!$F$3</c:f>
              <c:strCache>
                <c:ptCount val="1"/>
                <c:pt idx="0">
                  <c:v>Homme</c:v>
                </c:pt>
              </c:strCache>
            </c:strRef>
          </c:tx>
          <c:spPr>
            <a:solidFill>
              <a:srgbClr val="4F81BD">
                <a:lumMod val="75000"/>
              </a:srgbClr>
            </a:solidFill>
            <a:ln>
              <a:solidFill>
                <a:srgbClr val="4472C4">
                  <a:lumMod val="50000"/>
                </a:srgbClr>
              </a:solidFill>
            </a:ln>
          </c:spPr>
          <c:invertIfNegative val="0"/>
          <c:cat>
            <c:numRef>
              <c:f>'Pyramide âges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âges salariés'!$F$4:$F$58</c:f>
              <c:numCache>
                <c:formatCode>General</c:formatCode>
                <c:ptCount val="55"/>
                <c:pt idx="0">
                  <c:v>-151</c:v>
                </c:pt>
                <c:pt idx="1">
                  <c:v>-2032</c:v>
                </c:pt>
                <c:pt idx="2">
                  <c:v>-6208</c:v>
                </c:pt>
                <c:pt idx="3">
                  <c:v>-16073</c:v>
                </c:pt>
                <c:pt idx="4">
                  <c:v>-20844</c:v>
                </c:pt>
                <c:pt idx="5">
                  <c:v>-20495</c:v>
                </c:pt>
                <c:pt idx="6">
                  <c:v>-18273</c:v>
                </c:pt>
                <c:pt idx="7">
                  <c:v>-15202</c:v>
                </c:pt>
                <c:pt idx="8">
                  <c:v>-13163</c:v>
                </c:pt>
                <c:pt idx="9">
                  <c:v>-11599</c:v>
                </c:pt>
                <c:pt idx="10">
                  <c:v>-10808</c:v>
                </c:pt>
                <c:pt idx="11">
                  <c:v>-9931</c:v>
                </c:pt>
                <c:pt idx="12">
                  <c:v>-8996</c:v>
                </c:pt>
                <c:pt idx="13">
                  <c:v>-8453</c:v>
                </c:pt>
                <c:pt idx="14">
                  <c:v>-8111</c:v>
                </c:pt>
                <c:pt idx="15">
                  <c:v>-7670</c:v>
                </c:pt>
                <c:pt idx="16">
                  <c:v>-7378</c:v>
                </c:pt>
                <c:pt idx="17">
                  <c:v>-6811</c:v>
                </c:pt>
                <c:pt idx="18">
                  <c:v>-6816</c:v>
                </c:pt>
                <c:pt idx="19">
                  <c:v>-6383</c:v>
                </c:pt>
                <c:pt idx="20">
                  <c:v>-6249</c:v>
                </c:pt>
                <c:pt idx="21">
                  <c:v>-5997</c:v>
                </c:pt>
                <c:pt idx="22">
                  <c:v>-5723</c:v>
                </c:pt>
                <c:pt idx="23">
                  <c:v>-5639</c:v>
                </c:pt>
                <c:pt idx="24">
                  <c:v>-5619</c:v>
                </c:pt>
                <c:pt idx="25">
                  <c:v>-5755</c:v>
                </c:pt>
                <c:pt idx="26">
                  <c:v>-5582</c:v>
                </c:pt>
                <c:pt idx="27">
                  <c:v>-5490</c:v>
                </c:pt>
                <c:pt idx="28">
                  <c:v>-5288</c:v>
                </c:pt>
                <c:pt idx="29">
                  <c:v>-5380</c:v>
                </c:pt>
                <c:pt idx="30">
                  <c:v>-5215</c:v>
                </c:pt>
                <c:pt idx="31">
                  <c:v>-5502</c:v>
                </c:pt>
                <c:pt idx="32">
                  <c:v>-5612</c:v>
                </c:pt>
                <c:pt idx="33">
                  <c:v>-5770</c:v>
                </c:pt>
                <c:pt idx="34">
                  <c:v>-6010</c:v>
                </c:pt>
                <c:pt idx="35">
                  <c:v>-5711</c:v>
                </c:pt>
                <c:pt idx="36">
                  <c:v>-5459</c:v>
                </c:pt>
                <c:pt idx="37">
                  <c:v>-5426</c:v>
                </c:pt>
                <c:pt idx="38">
                  <c:v>-5048</c:v>
                </c:pt>
                <c:pt idx="39">
                  <c:v>-5131</c:v>
                </c:pt>
                <c:pt idx="40">
                  <c:v>-5254</c:v>
                </c:pt>
                <c:pt idx="41">
                  <c:v>-5069</c:v>
                </c:pt>
                <c:pt idx="42">
                  <c:v>-5098</c:v>
                </c:pt>
                <c:pt idx="43">
                  <c:v>-5039</c:v>
                </c:pt>
                <c:pt idx="44">
                  <c:v>-4499</c:v>
                </c:pt>
                <c:pt idx="45">
                  <c:v>-4343</c:v>
                </c:pt>
                <c:pt idx="46">
                  <c:v>-3992</c:v>
                </c:pt>
                <c:pt idx="47">
                  <c:v>-3607</c:v>
                </c:pt>
                <c:pt idx="48">
                  <c:v>-2584</c:v>
                </c:pt>
                <c:pt idx="49">
                  <c:v>-2137</c:v>
                </c:pt>
                <c:pt idx="50">
                  <c:v>-1860</c:v>
                </c:pt>
                <c:pt idx="51">
                  <c:v>-1513</c:v>
                </c:pt>
                <c:pt idx="52">
                  <c:v>-1256</c:v>
                </c:pt>
                <c:pt idx="53">
                  <c:v>-808</c:v>
                </c:pt>
                <c:pt idx="54">
                  <c:v>-739</c:v>
                </c:pt>
              </c:numCache>
            </c:numRef>
          </c:val>
          <c:extLst>
            <c:ext xmlns:c16="http://schemas.microsoft.com/office/drawing/2014/chart" uri="{C3380CC4-5D6E-409C-BE32-E72D297353CC}">
              <c16:uniqueId val="{00000001-42FA-4F18-8FFC-CE045CEA89D0}"/>
            </c:ext>
          </c:extLst>
        </c:ser>
        <c:ser>
          <c:idx val="2"/>
          <c:order val="2"/>
          <c:tx>
            <c:strRef>
              <c:f>'Pyramide âges salariés'!$G$3</c:f>
              <c:strCache>
                <c:ptCount val="1"/>
                <c:pt idx="0">
                  <c:v>Femme</c:v>
                </c:pt>
              </c:strCache>
            </c:strRef>
          </c:tx>
          <c:spPr>
            <a:solidFill>
              <a:srgbClr val="FF0000"/>
            </a:solidFill>
            <a:ln>
              <a:solidFill>
                <a:srgbClr val="C00000"/>
              </a:solidFill>
            </a:ln>
          </c:spPr>
          <c:invertIfNegative val="0"/>
          <c:cat>
            <c:numRef>
              <c:f>'Pyramide âges salariés'!$E$4:$E$58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âges salariés'!$G$4:$G$58</c:f>
              <c:numCache>
                <c:formatCode>General</c:formatCode>
                <c:ptCount val="55"/>
                <c:pt idx="0">
                  <c:v>65</c:v>
                </c:pt>
                <c:pt idx="1">
                  <c:v>1599</c:v>
                </c:pt>
                <c:pt idx="2">
                  <c:v>6848</c:v>
                </c:pt>
                <c:pt idx="3">
                  <c:v>19999</c:v>
                </c:pt>
                <c:pt idx="4">
                  <c:v>29046</c:v>
                </c:pt>
                <c:pt idx="5">
                  <c:v>31112</c:v>
                </c:pt>
                <c:pt idx="6">
                  <c:v>29957</c:v>
                </c:pt>
                <c:pt idx="7">
                  <c:v>26117</c:v>
                </c:pt>
                <c:pt idx="8">
                  <c:v>23191</c:v>
                </c:pt>
                <c:pt idx="9">
                  <c:v>21122</c:v>
                </c:pt>
                <c:pt idx="10">
                  <c:v>20008</c:v>
                </c:pt>
                <c:pt idx="11">
                  <c:v>18461</c:v>
                </c:pt>
                <c:pt idx="12">
                  <c:v>17102</c:v>
                </c:pt>
                <c:pt idx="13">
                  <c:v>16048</c:v>
                </c:pt>
                <c:pt idx="14">
                  <c:v>15897</c:v>
                </c:pt>
                <c:pt idx="15">
                  <c:v>15432</c:v>
                </c:pt>
                <c:pt idx="16">
                  <c:v>15369</c:v>
                </c:pt>
                <c:pt idx="17">
                  <c:v>15141</c:v>
                </c:pt>
                <c:pt idx="18">
                  <c:v>15187</c:v>
                </c:pt>
                <c:pt idx="19">
                  <c:v>14935</c:v>
                </c:pt>
                <c:pt idx="20">
                  <c:v>15075</c:v>
                </c:pt>
                <c:pt idx="21">
                  <c:v>14889</c:v>
                </c:pt>
                <c:pt idx="22">
                  <c:v>14874</c:v>
                </c:pt>
                <c:pt idx="23">
                  <c:v>14480</c:v>
                </c:pt>
                <c:pt idx="24">
                  <c:v>15382</c:v>
                </c:pt>
                <c:pt idx="25">
                  <c:v>14947</c:v>
                </c:pt>
                <c:pt idx="26">
                  <c:v>15366</c:v>
                </c:pt>
                <c:pt idx="27">
                  <c:v>14613</c:v>
                </c:pt>
                <c:pt idx="28">
                  <c:v>14170</c:v>
                </c:pt>
                <c:pt idx="29">
                  <c:v>14040</c:v>
                </c:pt>
                <c:pt idx="30">
                  <c:v>13960</c:v>
                </c:pt>
                <c:pt idx="31">
                  <c:v>14323</c:v>
                </c:pt>
                <c:pt idx="32">
                  <c:v>15131</c:v>
                </c:pt>
                <c:pt idx="33">
                  <c:v>16001</c:v>
                </c:pt>
                <c:pt idx="34">
                  <c:v>15933</c:v>
                </c:pt>
                <c:pt idx="35">
                  <c:v>15738</c:v>
                </c:pt>
                <c:pt idx="36">
                  <c:v>15473</c:v>
                </c:pt>
                <c:pt idx="37">
                  <c:v>15179</c:v>
                </c:pt>
                <c:pt idx="38">
                  <c:v>14868</c:v>
                </c:pt>
                <c:pt idx="39">
                  <c:v>14868</c:v>
                </c:pt>
                <c:pt idx="40">
                  <c:v>14698</c:v>
                </c:pt>
                <c:pt idx="41">
                  <c:v>14524</c:v>
                </c:pt>
                <c:pt idx="42">
                  <c:v>14367</c:v>
                </c:pt>
                <c:pt idx="43">
                  <c:v>13731</c:v>
                </c:pt>
                <c:pt idx="44">
                  <c:v>12753</c:v>
                </c:pt>
                <c:pt idx="45">
                  <c:v>12261</c:v>
                </c:pt>
                <c:pt idx="46">
                  <c:v>11435</c:v>
                </c:pt>
                <c:pt idx="47">
                  <c:v>10458</c:v>
                </c:pt>
                <c:pt idx="48">
                  <c:v>6504</c:v>
                </c:pt>
                <c:pt idx="49">
                  <c:v>5025</c:v>
                </c:pt>
                <c:pt idx="50">
                  <c:v>4031</c:v>
                </c:pt>
                <c:pt idx="51">
                  <c:v>3116</c:v>
                </c:pt>
                <c:pt idx="52">
                  <c:v>2241</c:v>
                </c:pt>
                <c:pt idx="53">
                  <c:v>1299</c:v>
                </c:pt>
                <c:pt idx="54">
                  <c:v>994</c:v>
                </c:pt>
              </c:numCache>
            </c:numRef>
          </c:val>
          <c:extLst>
            <c:ext xmlns:c16="http://schemas.microsoft.com/office/drawing/2014/chart" uri="{C3380CC4-5D6E-409C-BE32-E72D297353CC}">
              <c16:uniqueId val="{00000002-42FA-4F18-8FFC-CE045CEA89D0}"/>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32974565909E-2"/>
              <c:y val="9.1539663809904401E-2"/>
            </c:manualLayout>
          </c:layout>
          <c:overlay val="0"/>
        </c:title>
        <c:numFmt formatCode="General" sourceLinked="1"/>
        <c:majorTickMark val="none"/>
        <c:minorTickMark val="none"/>
        <c:tickLblPos val="low"/>
        <c:crossAx val="165539840"/>
        <c:crossesAt val="0"/>
        <c:auto val="0"/>
        <c:lblAlgn val="ctr"/>
        <c:lblOffset val="21"/>
        <c:noMultiLvlLbl val="0"/>
      </c:catAx>
      <c:valAx>
        <c:axId val="165539840"/>
        <c:scaling>
          <c:orientation val="minMax"/>
          <c:max val="30000"/>
          <c:min val="-20000"/>
        </c:scaling>
        <c:delete val="0"/>
        <c:axPos val="b"/>
        <c:title>
          <c:tx>
            <c:rich>
              <a:bodyPr/>
              <a:lstStyle/>
              <a:p>
                <a:pPr>
                  <a:defRPr/>
                </a:pPr>
                <a:r>
                  <a:rPr lang="fr-FR"/>
                  <a:t>Effectif</a:t>
                </a:r>
              </a:p>
            </c:rich>
          </c:tx>
          <c:layout>
            <c:manualLayout>
              <c:xMode val="edge"/>
              <c:yMode val="edge"/>
              <c:x val="0.45939392459754541"/>
              <c:y val="0.91299530341913959"/>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'[1]Evolution du nb d''employeurs'!$C$9</c:f>
              <c:strCache>
                <c:ptCount val="1"/>
                <c:pt idx="0">
                  <c:v>Employeurs CNRACL</c:v>
                </c:pt>
              </c:strCache>
            </c:strRef>
          </c:tx>
          <c:spPr>
            <a:ln w="53975" cap="rnd">
              <a:solidFill>
                <a:schemeClr val="accent1"/>
              </a:solidFill>
              <a:round/>
            </a:ln>
            <a:effectLst/>
          </c:spPr>
          <c:marker>
            <c:symbol val="none"/>
          </c:marker>
          <c:cat>
            <c:numRef>
              <c:f>'[1]Evolution du nb d''employeurs'!$D$8:$U$8</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'[1]Evolution du nb d''employeurs'!$D$9:$U$9</c:f>
              <c:numCache>
                <c:formatCode>General</c:formatCode>
                <c:ptCount val="18"/>
                <c:pt idx="0">
                  <c:v>43140</c:v>
                </c:pt>
                <c:pt idx="1">
                  <c:v>43701</c:v>
                </c:pt>
                <c:pt idx="2">
                  <c:v>44190</c:v>
                </c:pt>
                <c:pt idx="3">
                  <c:v>44489</c:v>
                </c:pt>
                <c:pt idx="4">
                  <c:v>44670</c:v>
                </c:pt>
                <c:pt idx="5">
                  <c:v>44624</c:v>
                </c:pt>
                <c:pt idx="6">
                  <c:v>44587</c:v>
                </c:pt>
                <c:pt idx="7">
                  <c:v>44205</c:v>
                </c:pt>
                <c:pt idx="8">
                  <c:v>44479</c:v>
                </c:pt>
                <c:pt idx="9">
                  <c:v>44306</c:v>
                </c:pt>
                <c:pt idx="10">
                  <c:v>43941</c:v>
                </c:pt>
                <c:pt idx="11">
                  <c:v>43959</c:v>
                </c:pt>
                <c:pt idx="12">
                  <c:v>42207</c:v>
                </c:pt>
                <c:pt idx="13">
                  <c:v>41635</c:v>
                </c:pt>
                <c:pt idx="14">
                  <c:v>41038</c:v>
                </c:pt>
                <c:pt idx="15">
                  <c:v>40490</c:v>
                </c:pt>
                <c:pt idx="16">
                  <c:v>40183</c:v>
                </c:pt>
                <c:pt idx="17">
                  <c:v>39924</c:v>
                </c:pt>
              </c:numCache>
            </c:numRef>
          </c:val>
          <c:smooth val="0"/>
          <c:extLst>
            <c:ext xmlns:c16="http://schemas.microsoft.com/office/drawing/2014/chart" uri="{C3380CC4-5D6E-409C-BE32-E72D297353CC}">
              <c16:uniqueId val="{00000000-70F7-47DB-A272-B80F8EBC231E}"/>
            </c:ext>
          </c:extLst>
        </c:ser>
        <c:ser>
          <c:idx val="1"/>
          <c:order val="1"/>
          <c:tx>
            <c:strRef>
              <c:f>'[1]Evolution du nb d''employeurs'!$C$10</c:f>
              <c:strCache>
                <c:ptCount val="1"/>
                <c:pt idx="0">
                  <c:v>Employeurs Ircantec</c:v>
                </c:pt>
              </c:strCache>
            </c:strRef>
          </c:tx>
          <c:spPr>
            <a:ln w="53975" cap="rnd">
              <a:solidFill>
                <a:srgbClr val="FF0000"/>
              </a:solidFill>
              <a:round/>
            </a:ln>
            <a:effectLst/>
          </c:spPr>
          <c:marker>
            <c:symbol val="none"/>
          </c:marker>
          <c:cat>
            <c:numRef>
              <c:f>'[1]Evolution du nb d''employeurs'!$D$8:$U$8</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'[1]Evolution du nb d''employeurs'!$D$10:$U$10</c:f>
              <c:numCache>
                <c:formatCode>General</c:formatCode>
                <c:ptCount val="18"/>
                <c:pt idx="0">
                  <c:v>49380</c:v>
                </c:pt>
                <c:pt idx="1">
                  <c:v>49364</c:v>
                </c:pt>
                <c:pt idx="2">
                  <c:v>49362</c:v>
                </c:pt>
                <c:pt idx="3">
                  <c:v>49314</c:v>
                </c:pt>
                <c:pt idx="4">
                  <c:v>49206</c:v>
                </c:pt>
                <c:pt idx="5">
                  <c:v>49081</c:v>
                </c:pt>
                <c:pt idx="6">
                  <c:v>48971</c:v>
                </c:pt>
                <c:pt idx="7">
                  <c:v>48746</c:v>
                </c:pt>
                <c:pt idx="8">
                  <c:v>48420</c:v>
                </c:pt>
                <c:pt idx="9">
                  <c:v>48159</c:v>
                </c:pt>
                <c:pt idx="10">
                  <c:v>47615</c:v>
                </c:pt>
                <c:pt idx="11">
                  <c:v>47123</c:v>
                </c:pt>
                <c:pt idx="12">
                  <c:v>46299</c:v>
                </c:pt>
                <c:pt idx="13">
                  <c:v>44512</c:v>
                </c:pt>
                <c:pt idx="14">
                  <c:v>43839</c:v>
                </c:pt>
                <c:pt idx="15">
                  <c:v>42898</c:v>
                </c:pt>
                <c:pt idx="16">
                  <c:v>42287</c:v>
                </c:pt>
                <c:pt idx="17">
                  <c:v>41016</c:v>
                </c:pt>
              </c:numCache>
            </c:numRef>
          </c:val>
          <c:smooth val="0"/>
          <c:extLst>
            <c:ext xmlns:c16="http://schemas.microsoft.com/office/drawing/2014/chart" uri="{C3380CC4-5D6E-409C-BE32-E72D297353CC}">
              <c16:uniqueId val="{00000001-70F7-47DB-A272-B80F8EBC231E}"/>
            </c:ext>
          </c:extLst>
        </c:ser>
        <c:dLbls>
          <c:showLegendKey val="0"/>
          <c:showVal val="0"/>
          <c:showCatName val="0"/>
          <c:showSerName val="0"/>
          <c:showPercent val="0"/>
          <c:showBubbleSize val="0"/>
        </c:dLbls>
        <c:smooth val="0"/>
        <c:axId val="964216680"/>
        <c:axId val="964213400"/>
      </c:lineChart>
      <c:catAx>
        <c:axId val="96421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4213400"/>
        <c:crosses val="autoZero"/>
        <c:auto val="1"/>
        <c:lblAlgn val="ctr"/>
        <c:lblOffset val="100"/>
        <c:noMultiLvlLbl val="0"/>
      </c:catAx>
      <c:valAx>
        <c:axId val="964213400"/>
        <c:scaling>
          <c:orientation val="minMax"/>
          <c:max val="50000"/>
          <c:min val="3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4216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209550</xdr:colOff>
      <xdr:row>1</xdr:row>
      <xdr:rowOff>28575</xdr:rowOff>
    </xdr:from>
    <xdr:ext cx="7458075" cy="4733926"/>
    <xdr:sp macro="" textlink="">
      <xdr:nvSpPr>
        <xdr:cNvPr id="5" name="ZoneTexte 4">
          <a:extLst>
            <a:ext uri="{FF2B5EF4-FFF2-40B4-BE49-F238E27FC236}">
              <a16:creationId xmlns:a16="http://schemas.microsoft.com/office/drawing/2014/main" id="{738D0621-3D57-4C17-939A-C81C11B9C5F4}"/>
            </a:ext>
          </a:extLst>
        </xdr:cNvPr>
        <xdr:cNvSpPr txBox="1"/>
      </xdr:nvSpPr>
      <xdr:spPr>
        <a:xfrm>
          <a:off x="209550" y="219075"/>
          <a:ext cx="7458075" cy="4733926"/>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lang="fr-FR" sz="1100" b="1" u="sng">
              <a:solidFill>
                <a:schemeClr val="tx1"/>
              </a:solidFill>
              <a:effectLst/>
              <a:latin typeface="+mn-lt"/>
              <a:ea typeface="+mn-ea"/>
              <a:cs typeface="+mn-cs"/>
            </a:rPr>
            <a:t>Champ de l'étude :</a:t>
          </a:r>
        </a:p>
        <a:p>
          <a:endParaRPr lang="fr-FR" sz="1100">
            <a:solidFill>
              <a:schemeClr val="tx1"/>
            </a:solidFill>
            <a:effectLst/>
            <a:latin typeface="+mn-lt"/>
            <a:ea typeface="+mn-ea"/>
            <a:cs typeface="+mn-cs"/>
          </a:endParaRPr>
        </a:p>
        <a:p>
          <a:r>
            <a:rPr lang="fr-FR" sz="1100" b="1">
              <a:solidFill>
                <a:schemeClr val="tx1"/>
              </a:solidFill>
              <a:effectLst/>
              <a:latin typeface="+mn-lt"/>
              <a:ea typeface="+mn-ea"/>
              <a:cs typeface="+mn-cs"/>
            </a:rPr>
            <a:t>Pour les fonctionnaires relevant des employeurs territoriaux</a:t>
          </a:r>
          <a:r>
            <a:rPr lang="fr-FR" sz="1100">
              <a:solidFill>
                <a:schemeClr val="tx1"/>
              </a:solidFill>
              <a:effectLst/>
              <a:latin typeface="+mn-lt"/>
              <a:ea typeface="+mn-ea"/>
              <a:cs typeface="+mn-cs"/>
            </a:rPr>
            <a:t> : ensemble des personnes affiliées au régime de retraite des fonctionnaires territoriaux et hospitaliers, la CNRACL, et qui n’ont pas liquidé leurs droits à pension au 31 décembre 2021. En d’autres termes, le périmètre des fonctionnaires concerne toutes les personnes ayant fait l'objet d'au moins une déclaration de la part d'un employeur relevant de la fonction publique territoriale (communes, départements, régions, centres d’action sociale, syndicats) durant leur carrière et n’ayant pas liquidé leurs droits à retraite. Ce périmètre comprend donc des personnes qui peuvent ne pas être en activité (en disponibilité par exemple). </a:t>
          </a:r>
        </a:p>
        <a:p>
          <a:endParaRPr lang="fr-FR" sz="1100">
            <a:solidFill>
              <a:schemeClr val="tx1"/>
            </a:solidFill>
            <a:effectLst/>
            <a:latin typeface="+mn-lt"/>
            <a:ea typeface="+mn-ea"/>
            <a:cs typeface="+mn-cs"/>
          </a:endParaRPr>
        </a:p>
        <a:p>
          <a:r>
            <a:rPr lang="fr-FR" sz="1100" b="1">
              <a:solidFill>
                <a:schemeClr val="tx1"/>
              </a:solidFill>
              <a:effectLst/>
              <a:latin typeface="+mn-lt"/>
              <a:ea typeface="+mn-ea"/>
              <a:cs typeface="+mn-cs"/>
            </a:rPr>
            <a:t>Pour les salariés relevant des employeurs territoriaux</a:t>
          </a:r>
          <a:r>
            <a:rPr lang="fr-FR" sz="1100">
              <a:solidFill>
                <a:schemeClr val="tx1"/>
              </a:solidFill>
              <a:effectLst/>
              <a:latin typeface="+mn-lt"/>
              <a:ea typeface="+mn-ea"/>
              <a:cs typeface="+mn-cs"/>
            </a:rPr>
            <a:t> : ensemble des personnes qui ont cotisé à l’Ircantec au cours de l’année 2021 en travaillant chez un employeur relevant de la fonction publique territoriale, c’est-à-dire ayant fait l’objet d’une déclaration dans l’année 2021 quelles que soient la durée de leur activité et leurs conditions de travail (temps complet ou partiel, travail saisonnier ou à domicile...). Les élus ne sont pas pris en compte dans cette publication.</a:t>
          </a:r>
        </a:p>
        <a:p>
          <a:r>
            <a:rPr lang="fr-FR" sz="1100">
              <a:solidFill>
                <a:schemeClr val="tx1"/>
              </a:solidFill>
              <a:effectLst/>
              <a:latin typeface="+mn-lt"/>
              <a:ea typeface="+mn-ea"/>
              <a:cs typeface="+mn-cs"/>
            </a:rPr>
            <a:t>Les salariés de la fonction publique territoriale relevant de l’Ircantec ont une durée d’affiliation dans le régime réduite pour une bonne partie des personnes ayant acquis des droits. Ainsi, la durée moyenne de cotisation est inférieure à 10 années et près de 50 % des personnes partant à la retraite perçoivent un versement sous forme de capital unique (pour plus de détails, voir le Questions retraite et solidarité - Les études n°25). A l’inverse, les fonctionnaires territoriaux ont des carrières relevant de la CNRACL qui concernent la majeure partie de leur carrière. La CNRACL constitue ainsi leur régime principal dans la très grande majorité des cas (pour plus de détails, voir le Questions retraite et solidarité -Les études n°5). Par conséquent, le périmètre retenu pour les salariés est celui des individus qui ont acquis des droits au cours de l’année 2021 alors que le périmètre considéré pour les fonctionnaires est celui des individus qui disposent de droits dans le régime à la fin de l’année 2021.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733425</xdr:colOff>
      <xdr:row>9</xdr:row>
      <xdr:rowOff>152400</xdr:rowOff>
    </xdr:from>
    <xdr:to>
      <xdr:col>6</xdr:col>
      <xdr:colOff>581025</xdr:colOff>
      <xdr:row>12</xdr:row>
      <xdr:rowOff>142875</xdr:rowOff>
    </xdr:to>
    <xdr:sp macro="" textlink="">
      <xdr:nvSpPr>
        <xdr:cNvPr id="2" name="ZoneTexte 1">
          <a:extLst>
            <a:ext uri="{FF2B5EF4-FFF2-40B4-BE49-F238E27FC236}">
              <a16:creationId xmlns:a16="http://schemas.microsoft.com/office/drawing/2014/main" id="{5A23996D-D968-4A22-B29B-567A6C57DC45}"/>
            </a:ext>
          </a:extLst>
        </xdr:cNvPr>
        <xdr:cNvSpPr txBox="1"/>
      </xdr:nvSpPr>
      <xdr:spPr>
        <a:xfrm>
          <a:off x="733425" y="2047875"/>
          <a:ext cx="62198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L’effectif des salariés intègre 78.594 fonctionnaires. Ces derniers sont affiliés à l’Ircantec car ils occupent des emplois à temps non complet d’une durée hebdomadaire inférieure à 28h.</a:t>
          </a: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16</xdr:col>
      <xdr:colOff>323850</xdr:colOff>
      <xdr:row>25</xdr:row>
      <xdr:rowOff>25853</xdr:rowOff>
    </xdr:to>
    <xdr:graphicFrame macro="">
      <xdr:nvGraphicFramePr>
        <xdr:cNvPr id="2" name="Graphique 1">
          <a:extLst>
            <a:ext uri="{FF2B5EF4-FFF2-40B4-BE49-F238E27FC236}">
              <a16:creationId xmlns:a16="http://schemas.microsoft.com/office/drawing/2014/main" id="{711A0A4D-B21A-4656-BFB7-74DEAE700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0.76801</cdr:x>
      <cdr:y>0.67662</cdr:y>
    </cdr:from>
    <cdr:to>
      <cdr:x>0.90244</cdr:x>
      <cdr:y>0.77234</cdr:y>
    </cdr:to>
    <cdr:sp macro="" textlink="">
      <cdr:nvSpPr>
        <cdr:cNvPr id="2" name="ZoneTexte 1"/>
        <cdr:cNvSpPr txBox="1"/>
      </cdr:nvSpPr>
      <cdr:spPr>
        <a:xfrm xmlns:a="http://schemas.openxmlformats.org/drawingml/2006/main">
          <a:off x="5698633" y="2724311"/>
          <a:ext cx="997442" cy="3854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rgbClr val="FF0000"/>
              </a:solidFill>
            </a:rPr>
            <a:t>Femmes </a:t>
          </a:r>
        </a:p>
      </cdr:txBody>
    </cdr:sp>
  </cdr:relSizeAnchor>
  <cdr:relSizeAnchor xmlns:cdr="http://schemas.openxmlformats.org/drawingml/2006/chartDrawing">
    <cdr:from>
      <cdr:x>0.10891</cdr:x>
      <cdr:y>0.64987</cdr:y>
    </cdr:from>
    <cdr:to>
      <cdr:x>0.28113</cdr:x>
      <cdr:y>0.71497</cdr:y>
    </cdr:to>
    <cdr:sp macro="" textlink="">
      <cdr:nvSpPr>
        <cdr:cNvPr id="5" name="ZoneTexte 1"/>
        <cdr:cNvSpPr txBox="1"/>
      </cdr:nvSpPr>
      <cdr:spPr>
        <a:xfrm xmlns:a="http://schemas.openxmlformats.org/drawingml/2006/main">
          <a:off x="808098" y="2616586"/>
          <a:ext cx="1277877" cy="2621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a:t>
          </a:r>
        </a:p>
      </cdr:txBody>
    </cdr:sp>
  </cdr:relSizeAnchor>
  <cdr:relSizeAnchor xmlns:cdr="http://schemas.openxmlformats.org/drawingml/2006/chartDrawing">
    <cdr:from>
      <cdr:x>0.13644</cdr:x>
      <cdr:y>0.31855</cdr:y>
    </cdr:from>
    <cdr:to>
      <cdr:x>0.47208</cdr:x>
      <cdr:y>0.40077</cdr:y>
    </cdr:to>
    <cdr:sp macro="" textlink="">
      <cdr:nvSpPr>
        <cdr:cNvPr id="3" name="ZoneTexte 2"/>
        <cdr:cNvSpPr txBox="1"/>
      </cdr:nvSpPr>
      <cdr:spPr>
        <a:xfrm xmlns:a="http://schemas.openxmlformats.org/drawingml/2006/main">
          <a:off x="875952" y="1282583"/>
          <a:ext cx="2154730" cy="331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chemeClr val="bg1"/>
              </a:solidFill>
            </a:rPr>
            <a:t>âge moyen 47,1 ans</a:t>
          </a:r>
        </a:p>
      </cdr:txBody>
    </cdr:sp>
  </cdr:relSizeAnchor>
  <cdr:relSizeAnchor xmlns:cdr="http://schemas.openxmlformats.org/drawingml/2006/chartDrawing">
    <cdr:from>
      <cdr:x>0.47882</cdr:x>
      <cdr:y>0.31363</cdr:y>
    </cdr:from>
    <cdr:to>
      <cdr:x>0.78063</cdr:x>
      <cdr:y>0.39584</cdr:y>
    </cdr:to>
    <cdr:sp macro="" textlink="">
      <cdr:nvSpPr>
        <cdr:cNvPr id="6" name="ZoneTexte 1"/>
        <cdr:cNvSpPr txBox="1"/>
      </cdr:nvSpPr>
      <cdr:spPr>
        <a:xfrm xmlns:a="http://schemas.openxmlformats.org/drawingml/2006/main">
          <a:off x="3073978" y="1262777"/>
          <a:ext cx="1937574" cy="3310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bg1"/>
              </a:solidFill>
            </a:rPr>
            <a:t>âge moyen 47,8 ans</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171450</xdr:colOff>
      <xdr:row>5</xdr:row>
      <xdr:rowOff>19051</xdr:rowOff>
    </xdr:from>
    <xdr:to>
      <xdr:col>19</xdr:col>
      <xdr:colOff>352427</xdr:colOff>
      <xdr:row>35</xdr:row>
      <xdr:rowOff>9525</xdr:rowOff>
    </xdr:to>
    <xdr:graphicFrame macro="">
      <xdr:nvGraphicFramePr>
        <xdr:cNvPr id="2" name="Graphique 1">
          <a:extLst>
            <a:ext uri="{FF2B5EF4-FFF2-40B4-BE49-F238E27FC236}">
              <a16:creationId xmlns:a16="http://schemas.microsoft.com/office/drawing/2014/main" id="{79F73A68-C804-49B4-AE00-558EBD29D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0.81419</cdr:x>
      <cdr:y>0.15518</cdr:y>
    </cdr:from>
    <cdr:to>
      <cdr:x>0.91542</cdr:x>
      <cdr:y>0.20886</cdr:y>
    </cdr:to>
    <cdr:sp macro="" textlink="">
      <cdr:nvSpPr>
        <cdr:cNvPr id="2" name="ZoneTexte 1"/>
        <cdr:cNvSpPr txBox="1"/>
      </cdr:nvSpPr>
      <cdr:spPr>
        <a:xfrm xmlns:a="http://schemas.openxmlformats.org/drawingml/2006/main">
          <a:off x="8385068" y="885364"/>
          <a:ext cx="1042566" cy="3062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rgbClr val="FF0000"/>
              </a:solidFill>
            </a:rPr>
            <a:t>Femmes  </a:t>
          </a:r>
        </a:p>
      </cdr:txBody>
    </cdr:sp>
  </cdr:relSizeAnchor>
  <cdr:relSizeAnchor xmlns:cdr="http://schemas.openxmlformats.org/drawingml/2006/chartDrawing">
    <cdr:from>
      <cdr:x>0.13286</cdr:x>
      <cdr:y>0.15083</cdr:y>
    </cdr:from>
    <cdr:to>
      <cdr:x>0.50068</cdr:x>
      <cdr:y>0.20427</cdr:y>
    </cdr:to>
    <cdr:sp macro="" textlink="">
      <cdr:nvSpPr>
        <cdr:cNvPr id="5" name="ZoneTexte 1"/>
        <cdr:cNvSpPr txBox="1"/>
      </cdr:nvSpPr>
      <cdr:spPr>
        <a:xfrm xmlns:a="http://schemas.openxmlformats.org/drawingml/2006/main">
          <a:off x="1367581" y="860552"/>
          <a:ext cx="3786101" cy="3049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 </a:t>
          </a:r>
        </a:p>
      </cdr:txBody>
    </cdr:sp>
  </cdr:relSizeAnchor>
  <cdr:relSizeAnchor xmlns:cdr="http://schemas.openxmlformats.org/drawingml/2006/chartDrawing">
    <cdr:from>
      <cdr:x>0.25241</cdr:x>
      <cdr:y>0.67518</cdr:y>
    </cdr:from>
    <cdr:to>
      <cdr:x>0.49567</cdr:x>
      <cdr:y>0.7574</cdr:y>
    </cdr:to>
    <cdr:sp macro="" textlink="">
      <cdr:nvSpPr>
        <cdr:cNvPr id="3" name="ZoneTexte 2"/>
        <cdr:cNvSpPr txBox="1"/>
      </cdr:nvSpPr>
      <cdr:spPr>
        <a:xfrm xmlns:a="http://schemas.openxmlformats.org/drawingml/2006/main">
          <a:off x="2598179" y="3852195"/>
          <a:ext cx="2503961" cy="4691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chemeClr val="bg1"/>
              </a:solidFill>
            </a:rPr>
            <a:t>âge moyen 35,1 ans</a:t>
          </a:r>
        </a:p>
      </cdr:txBody>
    </cdr:sp>
  </cdr:relSizeAnchor>
  <cdr:relSizeAnchor xmlns:cdr="http://schemas.openxmlformats.org/drawingml/2006/chartDrawing">
    <cdr:from>
      <cdr:x>0.48791</cdr:x>
      <cdr:y>0.49727</cdr:y>
    </cdr:from>
    <cdr:to>
      <cdr:x>0.73411</cdr:x>
      <cdr:y>0.57948</cdr:y>
    </cdr:to>
    <cdr:sp macro="" textlink="">
      <cdr:nvSpPr>
        <cdr:cNvPr id="6" name="ZoneTexte 1"/>
        <cdr:cNvSpPr txBox="1"/>
      </cdr:nvSpPr>
      <cdr:spPr>
        <a:xfrm xmlns:a="http://schemas.openxmlformats.org/drawingml/2006/main">
          <a:off x="5023728" y="2837138"/>
          <a:ext cx="2535005" cy="4690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bg1"/>
              </a:solidFill>
            </a:rPr>
            <a:t>âge moyen 38,1</a:t>
          </a:r>
          <a:r>
            <a:rPr lang="fr-FR" sz="1600" b="1" baseline="0">
              <a:solidFill>
                <a:schemeClr val="bg1"/>
              </a:solidFill>
            </a:rPr>
            <a:t> </a:t>
          </a:r>
          <a:r>
            <a:rPr lang="fr-FR" sz="1600" b="1">
              <a:solidFill>
                <a:schemeClr val="bg1"/>
              </a:solidFill>
            </a:rPr>
            <a:t>ans</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7</xdr:col>
      <xdr:colOff>137583</xdr:colOff>
      <xdr:row>1</xdr:row>
      <xdr:rowOff>179917</xdr:rowOff>
    </xdr:from>
    <xdr:to>
      <xdr:col>14</xdr:col>
      <xdr:colOff>184150</xdr:colOff>
      <xdr:row>41</xdr:row>
      <xdr:rowOff>70909</xdr:rowOff>
    </xdr:to>
    <xdr:pic>
      <xdr:nvPicPr>
        <xdr:cNvPr id="2" name="Image 1">
          <a:extLst>
            <a:ext uri="{FF2B5EF4-FFF2-40B4-BE49-F238E27FC236}">
              <a16:creationId xmlns:a16="http://schemas.microsoft.com/office/drawing/2014/main" id="{455B7DFC-5415-4001-B9A2-549C05BBF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0" y="381000"/>
          <a:ext cx="6650567" cy="7510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1058333</xdr:colOff>
      <xdr:row>17</xdr:row>
      <xdr:rowOff>84666</xdr:rowOff>
    </xdr:from>
    <xdr:to>
      <xdr:col>7</xdr:col>
      <xdr:colOff>1119451</xdr:colOff>
      <xdr:row>20</xdr:row>
      <xdr:rowOff>179916</xdr:rowOff>
    </xdr:to>
    <xdr:pic>
      <xdr:nvPicPr>
        <xdr:cNvPr id="3" name="Image 2">
          <a:extLst>
            <a:ext uri="{FF2B5EF4-FFF2-40B4-BE49-F238E27FC236}">
              <a16:creationId xmlns:a16="http://schemas.microsoft.com/office/drawing/2014/main" id="{6098211B-80A8-4824-8A32-99157BAB8D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3333749"/>
          <a:ext cx="193436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1206499</xdr:colOff>
      <xdr:row>21</xdr:row>
      <xdr:rowOff>148167</xdr:rowOff>
    </xdr:from>
    <xdr:to>
      <xdr:col>7</xdr:col>
      <xdr:colOff>1028699</xdr:colOff>
      <xdr:row>26</xdr:row>
      <xdr:rowOff>130175</xdr:rowOff>
    </xdr:to>
    <xdr:pic>
      <xdr:nvPicPr>
        <xdr:cNvPr id="4" name="Image 3">
          <a:extLst>
            <a:ext uri="{FF2B5EF4-FFF2-40B4-BE49-F238E27FC236}">
              <a16:creationId xmlns:a16="http://schemas.microsoft.com/office/drawing/2014/main" id="{62D9FA1D-B2A9-4A2A-B4BB-B8737129B9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92166" y="4159250"/>
          <a:ext cx="1695450" cy="934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9</xdr:row>
      <xdr:rowOff>0</xdr:rowOff>
    </xdr:from>
    <xdr:to>
      <xdr:col>10</xdr:col>
      <xdr:colOff>476303</xdr:colOff>
      <xdr:row>27</xdr:row>
      <xdr:rowOff>86765</xdr:rowOff>
    </xdr:to>
    <xdr:graphicFrame macro="">
      <xdr:nvGraphicFramePr>
        <xdr:cNvPr id="3" name="Graphique 2">
          <a:extLst>
            <a:ext uri="{FF2B5EF4-FFF2-40B4-BE49-F238E27FC236}">
              <a16:creationId xmlns:a16="http://schemas.microsoft.com/office/drawing/2014/main" id="{A171F7B9-AE27-40C5-8342-A72256A4F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752475</xdr:colOff>
      <xdr:row>0</xdr:row>
      <xdr:rowOff>0</xdr:rowOff>
    </xdr:from>
    <xdr:to>
      <xdr:col>12</xdr:col>
      <xdr:colOff>504825</xdr:colOff>
      <xdr:row>38</xdr:row>
      <xdr:rowOff>180975</xdr:rowOff>
    </xdr:to>
    <xdr:pic>
      <xdr:nvPicPr>
        <xdr:cNvPr id="2" name="Image 1">
          <a:extLst>
            <a:ext uri="{FF2B5EF4-FFF2-40B4-BE49-F238E27FC236}">
              <a16:creationId xmlns:a16="http://schemas.microsoft.com/office/drawing/2014/main" id="{DDB6A7A7-EFA3-4208-8012-1E6AE704B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2075" y="0"/>
          <a:ext cx="6610350" cy="741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PS_les_br&#232;ves_nXX_inter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mps de l'étude"/>
      <sheetName val="Effectifs des personnels"/>
      <sheetName val="Pyramide ages fonctionnaire"/>
      <sheetName val="Pyramide des âges des salariés"/>
      <sheetName val="image pyramides"/>
      <sheetName val="Cotisants par type d'employeurs"/>
      <sheetName val="Correspondances"/>
      <sheetName val="Poids des agents"/>
      <sheetName val="Types d'employeurs"/>
      <sheetName val="Evolution du nb d'employeurs"/>
      <sheetName val="Région des employeurs"/>
      <sheetName val="Carte - Région des employeurs"/>
      <sheetName val="TNC Ircantec (-28h)"/>
      <sheetName val="Les métiers"/>
      <sheetName val="regroupement employeurs "/>
      <sheetName val="Feuil1"/>
    </sheetNames>
    <sheetDataSet>
      <sheetData sheetId="0"/>
      <sheetData sheetId="1"/>
      <sheetData sheetId="2"/>
      <sheetData sheetId="3"/>
      <sheetData sheetId="4"/>
      <sheetData sheetId="5"/>
      <sheetData sheetId="6"/>
      <sheetData sheetId="7"/>
      <sheetData sheetId="8"/>
      <sheetData sheetId="9">
        <row r="8">
          <cell r="D8">
            <v>2004</v>
          </cell>
          <cell r="E8">
            <v>2005</v>
          </cell>
          <cell r="F8">
            <v>2006</v>
          </cell>
          <cell r="G8">
            <v>2007</v>
          </cell>
          <cell r="H8">
            <v>2008</v>
          </cell>
          <cell r="I8">
            <v>2009</v>
          </cell>
          <cell r="J8">
            <v>2010</v>
          </cell>
          <cell r="K8">
            <v>2011</v>
          </cell>
          <cell r="L8">
            <v>2012</v>
          </cell>
          <cell r="M8">
            <v>2013</v>
          </cell>
          <cell r="N8">
            <v>2014</v>
          </cell>
          <cell r="O8">
            <v>2015</v>
          </cell>
          <cell r="P8">
            <v>2016</v>
          </cell>
          <cell r="Q8">
            <v>2017</v>
          </cell>
          <cell r="R8">
            <v>2018</v>
          </cell>
          <cell r="S8">
            <v>2019</v>
          </cell>
          <cell r="T8">
            <v>2020</v>
          </cell>
          <cell r="U8">
            <v>2021</v>
          </cell>
        </row>
        <row r="9">
          <cell r="C9" t="str">
            <v>Employeurs CNRACL</v>
          </cell>
          <cell r="D9">
            <v>43140</v>
          </cell>
          <cell r="E9">
            <v>43701</v>
          </cell>
          <cell r="F9">
            <v>44190</v>
          </cell>
          <cell r="G9">
            <v>44489</v>
          </cell>
          <cell r="H9">
            <v>44670</v>
          </cell>
          <cell r="I9">
            <v>44624</v>
          </cell>
          <cell r="J9">
            <v>44587</v>
          </cell>
          <cell r="K9">
            <v>44205</v>
          </cell>
          <cell r="L9">
            <v>44479</v>
          </cell>
          <cell r="M9">
            <v>44306</v>
          </cell>
          <cell r="N9">
            <v>43941</v>
          </cell>
          <cell r="O9">
            <v>43959</v>
          </cell>
          <cell r="P9">
            <v>42207</v>
          </cell>
          <cell r="Q9">
            <v>41635</v>
          </cell>
          <cell r="R9">
            <v>41038</v>
          </cell>
          <cell r="S9">
            <v>40490</v>
          </cell>
          <cell r="T9">
            <v>40183</v>
          </cell>
          <cell r="U9">
            <v>39924</v>
          </cell>
        </row>
        <row r="10">
          <cell r="C10" t="str">
            <v>Employeurs Ircantec</v>
          </cell>
          <cell r="D10">
            <v>49380</v>
          </cell>
          <cell r="E10">
            <v>49364</v>
          </cell>
          <cell r="F10">
            <v>49362</v>
          </cell>
          <cell r="G10">
            <v>49314</v>
          </cell>
          <cell r="H10">
            <v>49206</v>
          </cell>
          <cell r="I10">
            <v>49081</v>
          </cell>
          <cell r="J10">
            <v>48971</v>
          </cell>
          <cell r="K10">
            <v>48746</v>
          </cell>
          <cell r="L10">
            <v>48420</v>
          </cell>
          <cell r="M10">
            <v>48159</v>
          </cell>
          <cell r="N10">
            <v>47615</v>
          </cell>
          <cell r="O10">
            <v>47123</v>
          </cell>
          <cell r="P10">
            <v>46299</v>
          </cell>
          <cell r="Q10">
            <v>44512</v>
          </cell>
          <cell r="R10">
            <v>43839</v>
          </cell>
          <cell r="S10">
            <v>42898</v>
          </cell>
          <cell r="T10">
            <v>42287</v>
          </cell>
          <cell r="U10">
            <v>41016</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48F3-1F8E-4834-8BDE-7448CC0039C5}">
  <sheetPr codeName="Feuil1"/>
  <dimension ref="A1"/>
  <sheetViews>
    <sheetView showGridLines="0" workbookViewId="0">
      <selection activeCell="L18" sqref="L18"/>
    </sheetView>
  </sheetViews>
  <sheetFormatPr baseColWidth="10" defaultRowHeight="15" x14ac:dyDescent="0.25"/>
  <sheetData/>
  <pageMargins left="0.7" right="0.7" top="0.75" bottom="0.75" header="0.3" footer="0.3"/>
  <pageSetup paperSize="9" orientation="portrait" r:id="rId1"/>
  <headerFooter>
    <oddFooter>&amp;L&amp;1#&amp;"Calibri"&amp;10&amp;KA80000Interne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5D07-A750-4561-98EF-8181655DB671}">
  <sheetPr codeName="Feuil11">
    <tabColor rgb="FFFFC000"/>
  </sheetPr>
  <dimension ref="B1:F26"/>
  <sheetViews>
    <sheetView zoomScaleNormal="100" workbookViewId="0">
      <selection activeCell="B2" sqref="B2"/>
    </sheetView>
  </sheetViews>
  <sheetFormatPr baseColWidth="10" defaultRowHeight="15" x14ac:dyDescent="0.25"/>
  <cols>
    <col min="1" max="1" width="12.85546875" style="4" customWidth="1"/>
    <col min="2" max="2" width="26.140625" style="4" bestFit="1" customWidth="1"/>
    <col min="3" max="3" width="11.85546875" style="4" customWidth="1"/>
    <col min="4" max="4" width="14.42578125" style="4" customWidth="1"/>
    <col min="5" max="5" width="13.140625" style="4" customWidth="1"/>
    <col min="6" max="6" width="16.140625" style="4" customWidth="1"/>
    <col min="7" max="16384" width="11.42578125" style="4"/>
  </cols>
  <sheetData>
    <row r="1" spans="2:6" x14ac:dyDescent="0.25">
      <c r="B1" s="47" t="s">
        <v>105</v>
      </c>
    </row>
    <row r="3" spans="2:6" x14ac:dyDescent="0.25">
      <c r="B3" s="117" t="s">
        <v>11</v>
      </c>
      <c r="C3" s="119" t="s">
        <v>19</v>
      </c>
      <c r="D3" s="120"/>
      <c r="E3" s="121" t="s">
        <v>22</v>
      </c>
      <c r="F3" s="122"/>
    </row>
    <row r="4" spans="2:6" ht="52.5" customHeight="1" x14ac:dyDescent="0.25">
      <c r="B4" s="118"/>
      <c r="C4" s="95" t="s">
        <v>88</v>
      </c>
      <c r="D4" s="95" t="s">
        <v>94</v>
      </c>
      <c r="E4" s="95" t="s">
        <v>88</v>
      </c>
      <c r="F4" s="95" t="s">
        <v>94</v>
      </c>
    </row>
    <row r="5" spans="2:6" s="1" customFormat="1" ht="19.5" customHeight="1" x14ac:dyDescent="0.25">
      <c r="B5" s="100" t="s">
        <v>12</v>
      </c>
      <c r="C5" s="96">
        <v>0.11953009543370989</v>
      </c>
      <c r="D5" s="102">
        <v>35.34807208717519</v>
      </c>
      <c r="E5" s="96">
        <v>0.11895357909108641</v>
      </c>
      <c r="F5" s="102">
        <v>27.3172781307645</v>
      </c>
    </row>
    <row r="6" spans="2:6" s="1" customFormat="1" ht="19.5" customHeight="1" x14ac:dyDescent="0.25">
      <c r="B6" s="100" t="s">
        <v>13</v>
      </c>
      <c r="C6" s="96">
        <v>9.0624452070235201E-2</v>
      </c>
      <c r="D6" s="102">
        <v>15.33886124930901</v>
      </c>
      <c r="E6" s="96">
        <v>9.1452116247318124E-2</v>
      </c>
      <c r="F6" s="102">
        <v>11.838709677419354</v>
      </c>
    </row>
    <row r="7" spans="2:6" s="1" customFormat="1" ht="19.5" customHeight="1" x14ac:dyDescent="0.25">
      <c r="B7" s="100" t="s">
        <v>5</v>
      </c>
      <c r="C7" s="96">
        <v>4.1630138015680183E-2</v>
      </c>
      <c r="D7" s="102">
        <v>44.084235860409144</v>
      </c>
      <c r="E7" s="96">
        <v>4.1983616149795198E-2</v>
      </c>
      <c r="F7" s="102">
        <v>36.380371660859467</v>
      </c>
    </row>
    <row r="8" spans="2:6" s="1" customFormat="1" ht="19.5" customHeight="1" x14ac:dyDescent="0.25">
      <c r="B8" s="100" t="s">
        <v>14</v>
      </c>
      <c r="C8" s="96">
        <v>5.6884502667635201E-2</v>
      </c>
      <c r="D8" s="102">
        <v>23.785557023337738</v>
      </c>
      <c r="E8" s="96">
        <v>5.2394187634094015E-2</v>
      </c>
      <c r="F8" s="102">
        <v>18.189390414146114</v>
      </c>
    </row>
    <row r="9" spans="2:6" s="1" customFormat="1" ht="19.5" customHeight="1" x14ac:dyDescent="0.25">
      <c r="B9" s="100" t="s">
        <v>6</v>
      </c>
      <c r="C9" s="96">
        <v>8.4162011872855238E-3</v>
      </c>
      <c r="D9" s="102">
        <v>34.99404761904762</v>
      </c>
      <c r="E9" s="96">
        <v>7.8262141603276762E-3</v>
      </c>
      <c r="F9" s="102">
        <v>14.165109034267912</v>
      </c>
    </row>
    <row r="10" spans="2:6" s="1" customFormat="1" ht="19.5" customHeight="1" x14ac:dyDescent="0.25">
      <c r="B10" s="100" t="s">
        <v>15</v>
      </c>
      <c r="C10" s="96">
        <v>0.11735090048343061</v>
      </c>
      <c r="D10" s="102">
        <v>20.704162219850588</v>
      </c>
      <c r="E10" s="96">
        <v>0.13470353032962745</v>
      </c>
      <c r="F10" s="102">
        <v>14.262081447963801</v>
      </c>
    </row>
    <row r="11" spans="2:6" s="1" customFormat="1" ht="19.5" customHeight="1" x14ac:dyDescent="0.25">
      <c r="B11" s="100" t="s">
        <v>16</v>
      </c>
      <c r="C11" s="96">
        <v>0.10287303058387395</v>
      </c>
      <c r="D11" s="102">
        <v>29.597516435354272</v>
      </c>
      <c r="E11" s="96">
        <v>0.10522722839867368</v>
      </c>
      <c r="F11" s="102">
        <v>24.409638554216869</v>
      </c>
    </row>
    <row r="12" spans="2:6" s="1" customFormat="1" ht="19.5" customHeight="1" x14ac:dyDescent="0.25">
      <c r="B12" s="100" t="s">
        <v>9</v>
      </c>
      <c r="C12" s="96">
        <v>5.0622448212809659E-2</v>
      </c>
      <c r="D12" s="102">
        <v>145.08510638297872</v>
      </c>
      <c r="E12" s="96">
        <v>4.7420518821923149E-2</v>
      </c>
      <c r="F12" s="102">
        <v>104.36915167095115</v>
      </c>
    </row>
    <row r="13" spans="2:6" s="1" customFormat="1" ht="19.5" customHeight="1" x14ac:dyDescent="0.25">
      <c r="B13" s="100" t="s">
        <v>17</v>
      </c>
      <c r="C13" s="96">
        <v>7.406758009167648E-2</v>
      </c>
      <c r="D13" s="102">
        <v>23.774095366925938</v>
      </c>
      <c r="E13" s="96">
        <v>7.7286912424419735E-2</v>
      </c>
      <c r="F13" s="102">
        <v>18.797476340694008</v>
      </c>
    </row>
    <row r="14" spans="2:6" s="1" customFormat="1" ht="19.5" customHeight="1" x14ac:dyDescent="0.25">
      <c r="B14" s="100" t="s">
        <v>100</v>
      </c>
      <c r="C14" s="96">
        <v>0.13505999048167722</v>
      </c>
      <c r="D14" s="102">
        <v>27.153560830860535</v>
      </c>
      <c r="E14" s="96">
        <v>0.12675541252194267</v>
      </c>
      <c r="F14" s="102">
        <v>19.965570301981149</v>
      </c>
    </row>
    <row r="15" spans="2:6" s="1" customFormat="1" ht="19.5" customHeight="1" x14ac:dyDescent="0.25">
      <c r="B15" s="100" t="s">
        <v>18</v>
      </c>
      <c r="C15" s="96">
        <v>0.12123337424542244</v>
      </c>
      <c r="D15" s="102">
        <v>30.985123966942147</v>
      </c>
      <c r="E15" s="96">
        <v>0.1155402769650868</v>
      </c>
      <c r="F15" s="102">
        <v>22.332981641696559</v>
      </c>
    </row>
    <row r="16" spans="2:6" s="1" customFormat="1" ht="19.5" customHeight="1" x14ac:dyDescent="0.25">
      <c r="B16" s="100" t="s">
        <v>7</v>
      </c>
      <c r="C16" s="96">
        <v>4.0953836134559024E-2</v>
      </c>
      <c r="D16" s="102">
        <v>48.262385321100915</v>
      </c>
      <c r="E16" s="96">
        <v>4.1057148429881021E-2</v>
      </c>
      <c r="F16" s="102">
        <v>36.514845605700714</v>
      </c>
    </row>
    <row r="17" spans="2:6" s="1" customFormat="1" ht="19.5" customHeight="1" x14ac:dyDescent="0.25">
      <c r="B17" s="100" t="s">
        <v>10</v>
      </c>
      <c r="C17" s="96">
        <v>3.1886381283971643E-2</v>
      </c>
      <c r="D17" s="102">
        <v>108.1249018067557</v>
      </c>
      <c r="E17" s="96">
        <v>3.1792471230739222E-2</v>
      </c>
      <c r="F17" s="102">
        <v>54.242331288343557</v>
      </c>
    </row>
    <row r="18" spans="2:6" s="1" customFormat="1" ht="19.5" customHeight="1" x14ac:dyDescent="0.25">
      <c r="B18" s="100" t="s">
        <v>104</v>
      </c>
      <c r="C18" s="96">
        <v>8.8670691080329628E-3</v>
      </c>
      <c r="D18" s="102">
        <v>150.60451977401129</v>
      </c>
      <c r="E18" s="96">
        <v>7.6067875950848445E-3</v>
      </c>
      <c r="F18" s="102">
        <v>158.12820512820514</v>
      </c>
    </row>
    <row r="19" spans="2:6" s="1" customFormat="1" ht="19.5" customHeight="1" x14ac:dyDescent="0.25">
      <c r="B19" s="101" t="s">
        <v>3</v>
      </c>
      <c r="C19" s="107">
        <v>0.99999999999999989</v>
      </c>
      <c r="D19" s="108">
        <v>37.861358114370155</v>
      </c>
      <c r="E19" s="107">
        <v>0.99999999999999989</v>
      </c>
      <c r="F19" s="108">
        <v>27.352813536181003</v>
      </c>
    </row>
    <row r="24" spans="2:6" x14ac:dyDescent="0.25">
      <c r="C24" s="54"/>
    </row>
    <row r="25" spans="2:6" x14ac:dyDescent="0.25">
      <c r="C25" s="54"/>
    </row>
    <row r="26" spans="2:6" x14ac:dyDescent="0.25">
      <c r="C26" s="54"/>
    </row>
  </sheetData>
  <sortState xmlns:xlrd2="http://schemas.microsoft.com/office/spreadsheetml/2017/richdata2" ref="B5:D18">
    <sortCondition ref="B5:B18"/>
  </sortState>
  <mergeCells count="3">
    <mergeCell ref="B3:B4"/>
    <mergeCell ref="C3:D3"/>
    <mergeCell ref="E3:F3"/>
  </mergeCells>
  <pageMargins left="0.7" right="0.7" top="0.75" bottom="0.75" header="0.3" footer="0.3"/>
  <pageSetup paperSize="9" orientation="portrait" r:id="rId1"/>
  <headerFooter>
    <oddFooter>&amp;L&amp;1#&amp;"Calibri"&amp;10&amp;KA80000Interne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9CCB-29E7-41E6-99A9-52143ED7FE31}">
  <sheetPr>
    <tabColor theme="5" tint="0.39997558519241921"/>
  </sheetPr>
  <dimension ref="B1:C17"/>
  <sheetViews>
    <sheetView workbookViewId="0">
      <selection activeCell="B3" sqref="B3:C17"/>
    </sheetView>
  </sheetViews>
  <sheetFormatPr baseColWidth="10" defaultRowHeight="15" x14ac:dyDescent="0.25"/>
  <cols>
    <col min="1" max="1" width="11.42578125" style="4"/>
    <col min="2" max="2" width="35.85546875" style="4" customWidth="1"/>
    <col min="3" max="3" width="19" style="4" bestFit="1" customWidth="1"/>
    <col min="4" max="16384" width="11.42578125" style="4"/>
  </cols>
  <sheetData>
    <row r="1" spans="2:3" x14ac:dyDescent="0.25">
      <c r="B1" s="97" t="s">
        <v>102</v>
      </c>
    </row>
    <row r="3" spans="2:3" x14ac:dyDescent="0.25">
      <c r="B3" s="81" t="s">
        <v>11</v>
      </c>
      <c r="C3" s="82" t="s">
        <v>8</v>
      </c>
    </row>
    <row r="4" spans="2:3" x14ac:dyDescent="0.25">
      <c r="B4" s="99" t="s">
        <v>13</v>
      </c>
      <c r="C4" s="80">
        <v>159.4748030170249</v>
      </c>
    </row>
    <row r="5" spans="2:3" x14ac:dyDescent="0.25">
      <c r="B5" s="99" t="s">
        <v>15</v>
      </c>
      <c r="C5" s="80">
        <v>112.64695257785235</v>
      </c>
    </row>
    <row r="6" spans="2:3" x14ac:dyDescent="0.25">
      <c r="B6" s="99" t="s">
        <v>6</v>
      </c>
      <c r="C6" s="80">
        <v>110.74070364700327</v>
      </c>
    </row>
    <row r="7" spans="2:3" x14ac:dyDescent="0.25">
      <c r="B7" s="99" t="s">
        <v>17</v>
      </c>
      <c r="C7" s="80">
        <v>105.7362441591081</v>
      </c>
    </row>
    <row r="8" spans="2:3" x14ac:dyDescent="0.25">
      <c r="B8" s="99" t="s">
        <v>100</v>
      </c>
      <c r="C8" s="80">
        <v>97.599714566872493</v>
      </c>
    </row>
    <row r="9" spans="2:3" x14ac:dyDescent="0.25">
      <c r="B9" s="99" t="s">
        <v>14</v>
      </c>
      <c r="C9" s="80">
        <v>95.636697512393198</v>
      </c>
    </row>
    <row r="10" spans="2:3" x14ac:dyDescent="0.25">
      <c r="B10" s="99" t="s">
        <v>18</v>
      </c>
      <c r="C10" s="80">
        <v>92.392097989476582</v>
      </c>
    </row>
    <row r="11" spans="2:3" x14ac:dyDescent="0.25">
      <c r="B11" s="99" t="s">
        <v>16</v>
      </c>
      <c r="C11" s="80">
        <v>81.624513209241357</v>
      </c>
    </row>
    <row r="12" spans="2:3" x14ac:dyDescent="0.25">
      <c r="B12" s="99" t="s">
        <v>12</v>
      </c>
      <c r="C12" s="80">
        <v>64.980358098437762</v>
      </c>
    </row>
    <row r="13" spans="2:3" x14ac:dyDescent="0.25">
      <c r="B13" s="99" t="s">
        <v>5</v>
      </c>
      <c r="C13" s="80">
        <v>54.423655835614696</v>
      </c>
    </row>
    <row r="14" spans="2:3" x14ac:dyDescent="0.25">
      <c r="B14" s="99" t="s">
        <v>7</v>
      </c>
      <c r="C14" s="80">
        <v>46.65518231409704</v>
      </c>
    </row>
    <row r="15" spans="2:3" x14ac:dyDescent="0.25">
      <c r="B15" s="99" t="s">
        <v>10</v>
      </c>
      <c r="C15" s="80">
        <v>27.732374594806231</v>
      </c>
    </row>
    <row r="16" spans="2:3" x14ac:dyDescent="0.25">
      <c r="B16" s="99" t="s">
        <v>9</v>
      </c>
      <c r="C16" s="80">
        <v>17.514917934017408</v>
      </c>
    </row>
    <row r="17" spans="2:3" x14ac:dyDescent="0.25">
      <c r="B17" s="99" t="s">
        <v>89</v>
      </c>
      <c r="C17" s="80">
        <v>17.246569213638789</v>
      </c>
    </row>
  </sheetData>
  <pageMargins left="0.7" right="0.7" top="0.75" bottom="0.75" header="0.3" footer="0.3"/>
  <pageSetup paperSize="9" orientation="portrait"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92D050"/>
  </sheetPr>
  <dimension ref="B1:F8"/>
  <sheetViews>
    <sheetView tabSelected="1" workbookViewId="0">
      <selection activeCell="B20" sqref="B20"/>
    </sheetView>
  </sheetViews>
  <sheetFormatPr baseColWidth="10" defaultRowHeight="15" x14ac:dyDescent="0.25"/>
  <cols>
    <col min="1" max="1" width="11.42578125" style="3"/>
    <col min="2" max="2" width="38.42578125" style="3" bestFit="1" customWidth="1"/>
    <col min="3" max="6" width="11.42578125" style="3"/>
    <col min="7" max="7" width="32.5703125" style="3" bestFit="1" customWidth="1"/>
    <col min="8" max="16384" width="11.42578125" style="3"/>
  </cols>
  <sheetData>
    <row r="1" spans="2:6" x14ac:dyDescent="0.25">
      <c r="B1" s="75" t="s">
        <v>103</v>
      </c>
    </row>
    <row r="2" spans="2:6" ht="19.5" thickBot="1" x14ac:dyDescent="0.35">
      <c r="B2" s="33">
        <v>2021</v>
      </c>
      <c r="C2" s="32"/>
      <c r="D2" s="32"/>
      <c r="E2" s="32"/>
    </row>
    <row r="3" spans="2:6" ht="22.5" customHeight="1" x14ac:dyDescent="0.25">
      <c r="B3" s="109" t="s">
        <v>90</v>
      </c>
      <c r="C3" s="111" t="s">
        <v>26</v>
      </c>
      <c r="D3" s="66" t="s">
        <v>91</v>
      </c>
      <c r="E3" s="113" t="s">
        <v>33</v>
      </c>
      <c r="F3" s="113" t="s">
        <v>34</v>
      </c>
    </row>
    <row r="4" spans="2:6" ht="15.75" thickBot="1" x14ac:dyDescent="0.3">
      <c r="B4" s="110"/>
      <c r="C4" s="112"/>
      <c r="D4" s="67" t="s">
        <v>106</v>
      </c>
      <c r="E4" s="114"/>
      <c r="F4" s="114"/>
    </row>
    <row r="5" spans="2:6" x14ac:dyDescent="0.25">
      <c r="B5" s="72" t="s">
        <v>25</v>
      </c>
      <c r="C5" s="84">
        <v>1511.539</v>
      </c>
      <c r="D5" s="106">
        <v>9.1999999999999998E-3</v>
      </c>
      <c r="E5" s="68">
        <v>631</v>
      </c>
      <c r="F5" s="68">
        <v>880.5</v>
      </c>
    </row>
    <row r="6" spans="2:6" ht="15.75" thickBot="1" x14ac:dyDescent="0.3">
      <c r="B6" s="73" t="s">
        <v>35</v>
      </c>
      <c r="C6" s="85"/>
      <c r="D6" s="105"/>
      <c r="E6" s="105">
        <v>0.41699999999999998</v>
      </c>
      <c r="F6" s="105">
        <v>0.58250000000000002</v>
      </c>
    </row>
    <row r="7" spans="2:6" x14ac:dyDescent="0.25">
      <c r="B7" s="74" t="s">
        <v>92</v>
      </c>
      <c r="C7" s="84">
        <v>1150.8</v>
      </c>
      <c r="D7" s="106">
        <v>6.9417340395873994E-2</v>
      </c>
      <c r="E7" s="83">
        <v>368.3</v>
      </c>
      <c r="F7" s="83">
        <v>782.5</v>
      </c>
    </row>
    <row r="8" spans="2:6" ht="15.75" thickBot="1" x14ac:dyDescent="0.3">
      <c r="B8" s="73" t="s">
        <v>35</v>
      </c>
      <c r="C8" s="85"/>
      <c r="D8" s="69"/>
      <c r="E8" s="105">
        <v>0.32</v>
      </c>
      <c r="F8" s="105">
        <v>0.68</v>
      </c>
    </row>
  </sheetData>
  <mergeCells count="4">
    <mergeCell ref="B3:B4"/>
    <mergeCell ref="C3:C4"/>
    <mergeCell ref="E3:E4"/>
    <mergeCell ref="F3:F4"/>
  </mergeCells>
  <pageMargins left="0.7" right="0.7" top="0.75" bottom="0.75" header="0.3" footer="0.3"/>
  <pageSetup paperSize="9" orientation="portrait" r:id="rId1"/>
  <headerFooter>
    <oddFooter>&amp;L&amp;1#&amp;"Calibri"&amp;10&amp;KA80000Interne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A8F2-736F-4F49-A5FD-D6AB19FD0128}">
  <sheetPr>
    <tabColor rgb="FFFFFF00"/>
  </sheetPr>
  <dimension ref="A1:M60"/>
  <sheetViews>
    <sheetView zoomScaleNormal="100" workbookViewId="0">
      <selection activeCell="J2" sqref="J2"/>
    </sheetView>
  </sheetViews>
  <sheetFormatPr baseColWidth="10" defaultRowHeight="15" x14ac:dyDescent="0.25"/>
  <cols>
    <col min="1" max="4" width="11.42578125" style="4"/>
    <col min="5" max="5" width="11.42578125" style="123" customWidth="1"/>
    <col min="6" max="6" width="13.7109375" style="123" bestFit="1" customWidth="1"/>
    <col min="7" max="7" width="11.42578125" style="123"/>
    <col min="8" max="9" width="11.42578125" style="4"/>
    <col min="10" max="10" width="26.42578125" style="4" bestFit="1" customWidth="1"/>
    <col min="11" max="16384" width="11.42578125" style="4"/>
  </cols>
  <sheetData>
    <row r="1" spans="1:7" x14ac:dyDescent="0.25">
      <c r="A1" s="42" t="s">
        <v>95</v>
      </c>
      <c r="B1" s="43"/>
      <c r="C1" s="43"/>
      <c r="D1" s="43"/>
    </row>
    <row r="3" spans="1:7" x14ac:dyDescent="0.25">
      <c r="A3" s="37" t="s">
        <v>29</v>
      </c>
      <c r="B3" s="37" t="s">
        <v>0</v>
      </c>
      <c r="C3" s="37" t="s">
        <v>1</v>
      </c>
      <c r="D3" s="3"/>
      <c r="E3" s="124" t="s">
        <v>30</v>
      </c>
      <c r="F3" s="124" t="s">
        <v>0</v>
      </c>
      <c r="G3" s="124" t="s">
        <v>1</v>
      </c>
    </row>
    <row r="4" spans="1:7" x14ac:dyDescent="0.25">
      <c r="A4" s="38">
        <v>15</v>
      </c>
      <c r="B4" s="38">
        <v>0</v>
      </c>
      <c r="C4" s="38">
        <v>0</v>
      </c>
      <c r="E4" s="123">
        <v>15</v>
      </c>
      <c r="F4" s="123">
        <f>B4*-1</f>
        <v>0</v>
      </c>
      <c r="G4" s="123">
        <f>C4</f>
        <v>0</v>
      </c>
    </row>
    <row r="5" spans="1:7" x14ac:dyDescent="0.25">
      <c r="A5" s="38">
        <v>16</v>
      </c>
      <c r="B5" s="38">
        <v>0</v>
      </c>
      <c r="C5" s="38">
        <v>0</v>
      </c>
      <c r="E5" s="123">
        <v>16</v>
      </c>
      <c r="F5" s="123">
        <f t="shared" ref="F5:F58" si="0">B5*-1</f>
        <v>0</v>
      </c>
      <c r="G5" s="123">
        <f t="shared" ref="G5:G58" si="1">C5</f>
        <v>0</v>
      </c>
    </row>
    <row r="6" spans="1:7" x14ac:dyDescent="0.25">
      <c r="A6" s="38">
        <v>17</v>
      </c>
      <c r="B6" s="38">
        <v>0</v>
      </c>
      <c r="C6" s="38">
        <v>0</v>
      </c>
      <c r="E6" s="123">
        <v>17</v>
      </c>
      <c r="F6" s="123">
        <f t="shared" si="0"/>
        <v>0</v>
      </c>
      <c r="G6" s="123">
        <f t="shared" si="1"/>
        <v>0</v>
      </c>
    </row>
    <row r="7" spans="1:7" x14ac:dyDescent="0.25">
      <c r="A7" s="53">
        <v>18</v>
      </c>
      <c r="B7" s="53">
        <v>11</v>
      </c>
      <c r="C7" s="53">
        <v>3</v>
      </c>
      <c r="E7" s="123">
        <v>18</v>
      </c>
      <c r="F7" s="123">
        <f t="shared" si="0"/>
        <v>-11</v>
      </c>
      <c r="G7" s="123">
        <f t="shared" si="1"/>
        <v>3</v>
      </c>
    </row>
    <row r="8" spans="1:7" x14ac:dyDescent="0.25">
      <c r="A8" s="53">
        <v>19</v>
      </c>
      <c r="B8" s="53">
        <v>63</v>
      </c>
      <c r="C8" s="53">
        <v>25</v>
      </c>
      <c r="E8" s="123">
        <v>19</v>
      </c>
      <c r="F8" s="123">
        <f t="shared" si="0"/>
        <v>-63</v>
      </c>
      <c r="G8" s="123">
        <f t="shared" si="1"/>
        <v>25</v>
      </c>
    </row>
    <row r="9" spans="1:7" x14ac:dyDescent="0.25">
      <c r="A9" s="53">
        <v>20</v>
      </c>
      <c r="B9" s="53">
        <v>305</v>
      </c>
      <c r="C9" s="53">
        <v>120</v>
      </c>
      <c r="E9" s="123">
        <v>20</v>
      </c>
      <c r="F9" s="123">
        <f t="shared" si="0"/>
        <v>-305</v>
      </c>
      <c r="G9" s="123">
        <f t="shared" si="1"/>
        <v>120</v>
      </c>
    </row>
    <row r="10" spans="1:7" x14ac:dyDescent="0.25">
      <c r="A10" s="53">
        <v>21</v>
      </c>
      <c r="B10" s="53">
        <v>673</v>
      </c>
      <c r="C10" s="53">
        <v>346</v>
      </c>
      <c r="E10" s="123">
        <v>21</v>
      </c>
      <c r="F10" s="123">
        <f t="shared" si="0"/>
        <v>-673</v>
      </c>
      <c r="G10" s="123">
        <f t="shared" si="1"/>
        <v>346</v>
      </c>
    </row>
    <row r="11" spans="1:7" x14ac:dyDescent="0.25">
      <c r="A11" s="53">
        <v>22</v>
      </c>
      <c r="B11" s="53">
        <v>1119</v>
      </c>
      <c r="C11" s="53">
        <v>762</v>
      </c>
      <c r="E11" s="123">
        <v>22</v>
      </c>
      <c r="F11" s="123">
        <f t="shared" si="0"/>
        <v>-1119</v>
      </c>
      <c r="G11" s="123">
        <f t="shared" si="1"/>
        <v>762</v>
      </c>
    </row>
    <row r="12" spans="1:7" x14ac:dyDescent="0.25">
      <c r="A12" s="53">
        <v>23</v>
      </c>
      <c r="B12" s="53">
        <v>1777</v>
      </c>
      <c r="C12" s="53">
        <v>1348</v>
      </c>
      <c r="E12" s="123">
        <v>23</v>
      </c>
      <c r="F12" s="123">
        <f t="shared" si="0"/>
        <v>-1777</v>
      </c>
      <c r="G12" s="123">
        <f t="shared" si="1"/>
        <v>1348</v>
      </c>
    </row>
    <row r="13" spans="1:7" x14ac:dyDescent="0.25">
      <c r="A13" s="53">
        <v>24</v>
      </c>
      <c r="B13" s="53">
        <v>2288</v>
      </c>
      <c r="C13" s="53">
        <v>2162</v>
      </c>
      <c r="E13" s="123">
        <v>24</v>
      </c>
      <c r="F13" s="123">
        <f t="shared" si="0"/>
        <v>-2288</v>
      </c>
      <c r="G13" s="123">
        <f t="shared" si="1"/>
        <v>2162</v>
      </c>
    </row>
    <row r="14" spans="1:7" x14ac:dyDescent="0.25">
      <c r="A14" s="53">
        <v>25</v>
      </c>
      <c r="B14" s="53">
        <v>3252</v>
      </c>
      <c r="C14" s="53">
        <v>3233</v>
      </c>
      <c r="E14" s="123">
        <v>25</v>
      </c>
      <c r="F14" s="123">
        <f t="shared" si="0"/>
        <v>-3252</v>
      </c>
      <c r="G14" s="123">
        <f t="shared" si="1"/>
        <v>3233</v>
      </c>
    </row>
    <row r="15" spans="1:7" x14ac:dyDescent="0.25">
      <c r="A15" s="53">
        <v>26</v>
      </c>
      <c r="B15" s="53">
        <v>4280</v>
      </c>
      <c r="C15" s="53">
        <v>4374</v>
      </c>
      <c r="E15" s="123">
        <v>26</v>
      </c>
      <c r="F15" s="123">
        <f t="shared" si="0"/>
        <v>-4280</v>
      </c>
      <c r="G15" s="123">
        <f t="shared" si="1"/>
        <v>4374</v>
      </c>
    </row>
    <row r="16" spans="1:7" x14ac:dyDescent="0.25">
      <c r="A16" s="53">
        <v>27</v>
      </c>
      <c r="B16" s="53">
        <v>4993</v>
      </c>
      <c r="C16" s="53">
        <v>5610</v>
      </c>
      <c r="E16" s="123">
        <v>27</v>
      </c>
      <c r="F16" s="123">
        <f t="shared" si="0"/>
        <v>-4993</v>
      </c>
      <c r="G16" s="123">
        <f t="shared" si="1"/>
        <v>5610</v>
      </c>
    </row>
    <row r="17" spans="1:13" x14ac:dyDescent="0.25">
      <c r="A17" s="53">
        <v>28</v>
      </c>
      <c r="B17" s="53">
        <v>6106</v>
      </c>
      <c r="C17" s="53">
        <v>6817</v>
      </c>
      <c r="E17" s="123">
        <v>28</v>
      </c>
      <c r="F17" s="123">
        <f t="shared" si="0"/>
        <v>-6106</v>
      </c>
      <c r="G17" s="123">
        <f t="shared" si="1"/>
        <v>6817</v>
      </c>
    </row>
    <row r="18" spans="1:13" x14ac:dyDescent="0.25">
      <c r="A18" s="53">
        <v>29</v>
      </c>
      <c r="B18" s="53">
        <v>7107</v>
      </c>
      <c r="C18" s="53">
        <v>8440</v>
      </c>
      <c r="E18" s="123">
        <v>29</v>
      </c>
      <c r="F18" s="123">
        <f t="shared" si="0"/>
        <v>-7107</v>
      </c>
      <c r="G18" s="123">
        <f t="shared" si="1"/>
        <v>8440</v>
      </c>
    </row>
    <row r="19" spans="1:13" x14ac:dyDescent="0.25">
      <c r="A19" s="53">
        <v>30</v>
      </c>
      <c r="B19" s="53">
        <v>8275</v>
      </c>
      <c r="C19" s="53">
        <v>9964</v>
      </c>
      <c r="E19" s="123">
        <v>30</v>
      </c>
      <c r="F19" s="123">
        <f t="shared" si="0"/>
        <v>-8275</v>
      </c>
      <c r="G19" s="123">
        <f t="shared" si="1"/>
        <v>9964</v>
      </c>
    </row>
    <row r="20" spans="1:13" x14ac:dyDescent="0.25">
      <c r="A20" s="53">
        <v>31</v>
      </c>
      <c r="B20" s="53">
        <v>8994</v>
      </c>
      <c r="C20" s="53">
        <v>11489</v>
      </c>
      <c r="E20" s="123">
        <v>31</v>
      </c>
      <c r="F20" s="123">
        <f t="shared" si="0"/>
        <v>-8994</v>
      </c>
      <c r="G20" s="123">
        <f t="shared" si="1"/>
        <v>11489</v>
      </c>
    </row>
    <row r="21" spans="1:13" x14ac:dyDescent="0.25">
      <c r="A21" s="53">
        <v>32</v>
      </c>
      <c r="B21" s="53">
        <v>10105</v>
      </c>
      <c r="C21" s="53">
        <v>13075</v>
      </c>
      <c r="E21" s="123">
        <v>32</v>
      </c>
      <c r="F21" s="123">
        <f t="shared" si="0"/>
        <v>-10105</v>
      </c>
      <c r="G21" s="123">
        <f t="shared" si="1"/>
        <v>13075</v>
      </c>
    </row>
    <row r="22" spans="1:13" x14ac:dyDescent="0.25">
      <c r="A22" s="53">
        <v>33</v>
      </c>
      <c r="B22" s="53">
        <v>10748</v>
      </c>
      <c r="C22" s="53">
        <v>14302</v>
      </c>
      <c r="E22" s="123">
        <v>33</v>
      </c>
      <c r="F22" s="123">
        <f t="shared" si="0"/>
        <v>-10748</v>
      </c>
      <c r="G22" s="123">
        <f t="shared" si="1"/>
        <v>14302</v>
      </c>
    </row>
    <row r="23" spans="1:13" x14ac:dyDescent="0.25">
      <c r="A23" s="53">
        <v>34</v>
      </c>
      <c r="B23" s="53">
        <v>11373</v>
      </c>
      <c r="C23" s="53">
        <v>15398</v>
      </c>
      <c r="E23" s="123">
        <v>34</v>
      </c>
      <c r="F23" s="123">
        <f t="shared" si="0"/>
        <v>-11373</v>
      </c>
      <c r="G23" s="123">
        <f t="shared" si="1"/>
        <v>15398</v>
      </c>
    </row>
    <row r="24" spans="1:13" x14ac:dyDescent="0.25">
      <c r="A24" s="53">
        <v>35</v>
      </c>
      <c r="B24" s="53">
        <v>11850</v>
      </c>
      <c r="C24" s="53">
        <v>16616</v>
      </c>
      <c r="E24" s="123">
        <v>35</v>
      </c>
      <c r="F24" s="123">
        <f t="shared" si="0"/>
        <v>-11850</v>
      </c>
      <c r="G24" s="123">
        <f t="shared" si="1"/>
        <v>16616</v>
      </c>
    </row>
    <row r="25" spans="1:13" x14ac:dyDescent="0.25">
      <c r="A25" s="53">
        <v>36</v>
      </c>
      <c r="B25" s="53">
        <v>12608</v>
      </c>
      <c r="C25" s="53">
        <v>17621</v>
      </c>
      <c r="E25" s="123">
        <v>36</v>
      </c>
      <c r="F25" s="123">
        <f t="shared" si="0"/>
        <v>-12608</v>
      </c>
      <c r="G25" s="123">
        <f t="shared" si="1"/>
        <v>17621</v>
      </c>
    </row>
    <row r="26" spans="1:13" x14ac:dyDescent="0.25">
      <c r="A26" s="53">
        <v>37</v>
      </c>
      <c r="B26" s="53">
        <v>12857</v>
      </c>
      <c r="C26" s="53">
        <v>18318</v>
      </c>
      <c r="E26" s="123">
        <v>37</v>
      </c>
      <c r="F26" s="123">
        <f t="shared" si="0"/>
        <v>-12857</v>
      </c>
      <c r="G26" s="123">
        <f t="shared" si="1"/>
        <v>18318</v>
      </c>
    </row>
    <row r="27" spans="1:13" x14ac:dyDescent="0.25">
      <c r="A27" s="53">
        <v>38</v>
      </c>
      <c r="B27" s="53">
        <v>13663</v>
      </c>
      <c r="C27" s="53">
        <v>18995</v>
      </c>
      <c r="E27" s="123">
        <v>38</v>
      </c>
      <c r="F27" s="123">
        <f t="shared" si="0"/>
        <v>-13663</v>
      </c>
      <c r="G27" s="123">
        <f t="shared" si="1"/>
        <v>18995</v>
      </c>
    </row>
    <row r="28" spans="1:13" x14ac:dyDescent="0.25">
      <c r="A28" s="53">
        <v>39</v>
      </c>
      <c r="B28" s="53">
        <v>15347</v>
      </c>
      <c r="C28" s="53">
        <v>21563</v>
      </c>
      <c r="E28" s="123">
        <v>39</v>
      </c>
      <c r="F28" s="123">
        <f t="shared" si="0"/>
        <v>-15347</v>
      </c>
      <c r="G28" s="123">
        <f t="shared" si="1"/>
        <v>21563</v>
      </c>
      <c r="J28" s="38"/>
      <c r="K28" s="38" t="s">
        <v>80</v>
      </c>
      <c r="L28" s="38" t="s">
        <v>81</v>
      </c>
      <c r="M28" s="38" t="s">
        <v>93</v>
      </c>
    </row>
    <row r="29" spans="1:13" x14ac:dyDescent="0.25">
      <c r="A29" s="53">
        <v>40</v>
      </c>
      <c r="B29" s="53">
        <v>16436</v>
      </c>
      <c r="C29" s="53">
        <v>22757</v>
      </c>
      <c r="E29" s="123">
        <v>40</v>
      </c>
      <c r="F29" s="123">
        <f t="shared" si="0"/>
        <v>-16436</v>
      </c>
      <c r="G29" s="123">
        <f t="shared" si="1"/>
        <v>22757</v>
      </c>
      <c r="J29" s="38" t="s">
        <v>82</v>
      </c>
      <c r="K29" s="70">
        <v>47.783220619048429</v>
      </c>
      <c r="L29" s="70">
        <v>47.101414593482666</v>
      </c>
      <c r="M29" s="70">
        <v>47.498599771491179</v>
      </c>
    </row>
    <row r="30" spans="1:13" x14ac:dyDescent="0.25">
      <c r="A30" s="53">
        <v>41</v>
      </c>
      <c r="B30" s="53">
        <v>16920</v>
      </c>
      <c r="C30" s="53">
        <v>23935</v>
      </c>
      <c r="E30" s="123">
        <v>41</v>
      </c>
      <c r="F30" s="123">
        <f t="shared" si="0"/>
        <v>-16920</v>
      </c>
      <c r="G30" s="123">
        <f t="shared" si="1"/>
        <v>23935</v>
      </c>
    </row>
    <row r="31" spans="1:13" x14ac:dyDescent="0.25">
      <c r="A31" s="53">
        <v>42</v>
      </c>
      <c r="B31" s="53">
        <v>16852</v>
      </c>
      <c r="C31" s="53">
        <v>23939</v>
      </c>
      <c r="E31" s="123">
        <v>42</v>
      </c>
      <c r="F31" s="123">
        <f t="shared" si="0"/>
        <v>-16852</v>
      </c>
      <c r="G31" s="123">
        <f t="shared" si="1"/>
        <v>23939</v>
      </c>
    </row>
    <row r="32" spans="1:13" x14ac:dyDescent="0.25">
      <c r="A32" s="53">
        <v>43</v>
      </c>
      <c r="B32" s="53">
        <v>17343</v>
      </c>
      <c r="C32" s="53">
        <v>23924</v>
      </c>
      <c r="E32" s="123">
        <v>43</v>
      </c>
      <c r="F32" s="123">
        <f t="shared" si="0"/>
        <v>-17343</v>
      </c>
      <c r="G32" s="123">
        <f t="shared" si="1"/>
        <v>23924</v>
      </c>
    </row>
    <row r="33" spans="1:7" x14ac:dyDescent="0.25">
      <c r="A33" s="53">
        <v>44</v>
      </c>
      <c r="B33" s="53">
        <v>18430</v>
      </c>
      <c r="C33" s="53">
        <v>25345</v>
      </c>
      <c r="E33" s="123">
        <v>44</v>
      </c>
      <c r="F33" s="123">
        <f t="shared" si="0"/>
        <v>-18430</v>
      </c>
      <c r="G33" s="123">
        <f t="shared" si="1"/>
        <v>25345</v>
      </c>
    </row>
    <row r="34" spans="1:7" x14ac:dyDescent="0.25">
      <c r="A34" s="53">
        <v>45</v>
      </c>
      <c r="B34" s="53">
        <v>18485</v>
      </c>
      <c r="C34" s="53">
        <v>25419</v>
      </c>
      <c r="E34" s="123">
        <v>45</v>
      </c>
      <c r="F34" s="123">
        <f t="shared" si="0"/>
        <v>-18485</v>
      </c>
      <c r="G34" s="123">
        <f t="shared" si="1"/>
        <v>25419</v>
      </c>
    </row>
    <row r="35" spans="1:7" x14ac:dyDescent="0.25">
      <c r="A35" s="53">
        <v>46</v>
      </c>
      <c r="B35" s="53">
        <v>20083</v>
      </c>
      <c r="C35" s="53">
        <v>26651</v>
      </c>
      <c r="E35" s="123">
        <v>46</v>
      </c>
      <c r="F35" s="123">
        <f t="shared" si="0"/>
        <v>-20083</v>
      </c>
      <c r="G35" s="123">
        <f t="shared" si="1"/>
        <v>26651</v>
      </c>
    </row>
    <row r="36" spans="1:7" x14ac:dyDescent="0.25">
      <c r="A36" s="53">
        <v>47</v>
      </c>
      <c r="B36" s="53">
        <v>21997</v>
      </c>
      <c r="C36" s="53">
        <v>29635</v>
      </c>
      <c r="E36" s="123">
        <v>47</v>
      </c>
      <c r="F36" s="123">
        <f t="shared" si="0"/>
        <v>-21997</v>
      </c>
      <c r="G36" s="123">
        <f t="shared" si="1"/>
        <v>29635</v>
      </c>
    </row>
    <row r="37" spans="1:7" x14ac:dyDescent="0.25">
      <c r="A37" s="53">
        <v>48</v>
      </c>
      <c r="B37" s="53">
        <v>24354</v>
      </c>
      <c r="C37" s="53">
        <v>32230</v>
      </c>
      <c r="E37" s="123">
        <v>48</v>
      </c>
      <c r="F37" s="123">
        <f t="shared" si="0"/>
        <v>-24354</v>
      </c>
      <c r="G37" s="123">
        <f t="shared" si="1"/>
        <v>32230</v>
      </c>
    </row>
    <row r="38" spans="1:7" x14ac:dyDescent="0.25">
      <c r="A38" s="53">
        <v>49</v>
      </c>
      <c r="B38" s="53">
        <v>24570</v>
      </c>
      <c r="C38" s="53">
        <v>33158</v>
      </c>
      <c r="E38" s="123">
        <v>49</v>
      </c>
      <c r="F38" s="123">
        <f t="shared" si="0"/>
        <v>-24570</v>
      </c>
      <c r="G38" s="123">
        <f t="shared" si="1"/>
        <v>33158</v>
      </c>
    </row>
    <row r="39" spans="1:7" x14ac:dyDescent="0.25">
      <c r="A39" s="53">
        <v>50</v>
      </c>
      <c r="B39" s="53">
        <v>24402</v>
      </c>
      <c r="C39" s="53">
        <v>33639</v>
      </c>
      <c r="E39" s="123">
        <v>50</v>
      </c>
      <c r="F39" s="123">
        <f t="shared" si="0"/>
        <v>-24402</v>
      </c>
      <c r="G39" s="123">
        <f t="shared" si="1"/>
        <v>33639</v>
      </c>
    </row>
    <row r="40" spans="1:7" x14ac:dyDescent="0.25">
      <c r="A40" s="53">
        <v>51</v>
      </c>
      <c r="B40" s="53">
        <v>23988</v>
      </c>
      <c r="C40" s="53">
        <v>32919</v>
      </c>
      <c r="E40" s="123">
        <v>51</v>
      </c>
      <c r="F40" s="123">
        <f t="shared" si="0"/>
        <v>-23988</v>
      </c>
      <c r="G40" s="123">
        <f t="shared" si="1"/>
        <v>32919</v>
      </c>
    </row>
    <row r="41" spans="1:7" x14ac:dyDescent="0.25">
      <c r="A41" s="53">
        <v>52</v>
      </c>
      <c r="B41" s="53">
        <v>23320</v>
      </c>
      <c r="C41" s="53">
        <v>32949</v>
      </c>
      <c r="E41" s="123">
        <v>52</v>
      </c>
      <c r="F41" s="123">
        <f t="shared" si="0"/>
        <v>-23320</v>
      </c>
      <c r="G41" s="123">
        <f t="shared" si="1"/>
        <v>32949</v>
      </c>
    </row>
    <row r="42" spans="1:7" x14ac:dyDescent="0.25">
      <c r="A42" s="53">
        <v>53</v>
      </c>
      <c r="B42" s="53">
        <v>23042</v>
      </c>
      <c r="C42" s="53">
        <v>32399</v>
      </c>
      <c r="E42" s="123">
        <v>53</v>
      </c>
      <c r="F42" s="123">
        <f t="shared" si="0"/>
        <v>-23042</v>
      </c>
      <c r="G42" s="123">
        <f t="shared" si="1"/>
        <v>32399</v>
      </c>
    </row>
    <row r="43" spans="1:7" x14ac:dyDescent="0.25">
      <c r="A43" s="53">
        <v>54</v>
      </c>
      <c r="B43" s="53">
        <v>22920</v>
      </c>
      <c r="C43" s="53">
        <v>33031</v>
      </c>
      <c r="E43" s="123">
        <v>54</v>
      </c>
      <c r="F43" s="123">
        <f t="shared" si="0"/>
        <v>-22920</v>
      </c>
      <c r="G43" s="123">
        <f t="shared" si="1"/>
        <v>33031</v>
      </c>
    </row>
    <row r="44" spans="1:7" x14ac:dyDescent="0.25">
      <c r="A44" s="53">
        <v>55</v>
      </c>
      <c r="B44" s="53">
        <v>23755</v>
      </c>
      <c r="C44" s="53">
        <v>34452</v>
      </c>
      <c r="E44" s="123">
        <v>55</v>
      </c>
      <c r="F44" s="123">
        <f t="shared" si="0"/>
        <v>-23755</v>
      </c>
      <c r="G44" s="123">
        <f t="shared" si="1"/>
        <v>34452</v>
      </c>
    </row>
    <row r="45" spans="1:7" x14ac:dyDescent="0.25">
      <c r="A45" s="53">
        <v>56</v>
      </c>
      <c r="B45" s="53">
        <v>24320</v>
      </c>
      <c r="C45" s="53">
        <v>34700</v>
      </c>
      <c r="E45" s="123">
        <v>56</v>
      </c>
      <c r="F45" s="123">
        <f t="shared" si="0"/>
        <v>-24320</v>
      </c>
      <c r="G45" s="123">
        <f t="shared" si="1"/>
        <v>34700</v>
      </c>
    </row>
    <row r="46" spans="1:7" x14ac:dyDescent="0.25">
      <c r="A46" s="53">
        <v>57</v>
      </c>
      <c r="B46" s="53">
        <v>24438</v>
      </c>
      <c r="C46" s="53">
        <v>35010</v>
      </c>
      <c r="E46" s="123">
        <v>57</v>
      </c>
      <c r="F46" s="123">
        <f t="shared" si="0"/>
        <v>-24438</v>
      </c>
      <c r="G46" s="123">
        <f t="shared" si="1"/>
        <v>35010</v>
      </c>
    </row>
    <row r="47" spans="1:7" x14ac:dyDescent="0.25">
      <c r="A47" s="53">
        <v>58</v>
      </c>
      <c r="B47" s="53">
        <v>23505</v>
      </c>
      <c r="C47" s="53">
        <v>33711</v>
      </c>
      <c r="E47" s="123">
        <v>58</v>
      </c>
      <c r="F47" s="123">
        <f t="shared" si="0"/>
        <v>-23505</v>
      </c>
      <c r="G47" s="123">
        <f t="shared" si="1"/>
        <v>33711</v>
      </c>
    </row>
    <row r="48" spans="1:7" x14ac:dyDescent="0.25">
      <c r="A48" s="53">
        <v>59</v>
      </c>
      <c r="B48" s="53">
        <v>22014</v>
      </c>
      <c r="C48" s="53">
        <v>31199</v>
      </c>
      <c r="E48" s="123">
        <v>59</v>
      </c>
      <c r="F48" s="123">
        <f t="shared" si="0"/>
        <v>-22014</v>
      </c>
      <c r="G48" s="123">
        <f t="shared" si="1"/>
        <v>31199</v>
      </c>
    </row>
    <row r="49" spans="1:8" x14ac:dyDescent="0.25">
      <c r="A49" s="53">
        <v>60</v>
      </c>
      <c r="B49" s="53">
        <v>17610</v>
      </c>
      <c r="C49" s="53">
        <v>28637</v>
      </c>
      <c r="E49" s="123">
        <v>60</v>
      </c>
      <c r="F49" s="123">
        <f t="shared" si="0"/>
        <v>-17610</v>
      </c>
      <c r="G49" s="123">
        <f t="shared" si="1"/>
        <v>28637</v>
      </c>
    </row>
    <row r="50" spans="1:8" x14ac:dyDescent="0.25">
      <c r="A50" s="53">
        <v>61</v>
      </c>
      <c r="B50" s="53">
        <v>13668</v>
      </c>
      <c r="C50" s="53">
        <v>24754</v>
      </c>
      <c r="E50" s="123">
        <v>61</v>
      </c>
      <c r="F50" s="123">
        <f t="shared" si="0"/>
        <v>-13668</v>
      </c>
      <c r="G50" s="123">
        <f t="shared" si="1"/>
        <v>24754</v>
      </c>
    </row>
    <row r="51" spans="1:8" x14ac:dyDescent="0.25">
      <c r="A51" s="53">
        <v>62</v>
      </c>
      <c r="B51" s="53">
        <v>7878</v>
      </c>
      <c r="C51" s="53">
        <v>13913</v>
      </c>
      <c r="E51" s="123">
        <v>62</v>
      </c>
      <c r="F51" s="123">
        <f t="shared" si="0"/>
        <v>-7878</v>
      </c>
      <c r="G51" s="123">
        <f t="shared" si="1"/>
        <v>13913</v>
      </c>
    </row>
    <row r="52" spans="1:8" x14ac:dyDescent="0.25">
      <c r="A52" s="53">
        <v>63</v>
      </c>
      <c r="B52" s="53">
        <v>5284</v>
      </c>
      <c r="C52" s="53">
        <v>9098</v>
      </c>
      <c r="E52" s="123">
        <v>63</v>
      </c>
      <c r="F52" s="123">
        <f t="shared" si="0"/>
        <v>-5284</v>
      </c>
      <c r="G52" s="123">
        <f t="shared" si="1"/>
        <v>9098</v>
      </c>
    </row>
    <row r="53" spans="1:8" x14ac:dyDescent="0.25">
      <c r="A53" s="53">
        <v>64</v>
      </c>
      <c r="B53" s="53">
        <v>3483</v>
      </c>
      <c r="C53" s="53">
        <v>5845</v>
      </c>
      <c r="E53" s="123">
        <v>64</v>
      </c>
      <c r="F53" s="123">
        <f t="shared" si="0"/>
        <v>-3483</v>
      </c>
      <c r="G53" s="123">
        <f t="shared" si="1"/>
        <v>5845</v>
      </c>
    </row>
    <row r="54" spans="1:8" x14ac:dyDescent="0.25">
      <c r="A54" s="53">
        <v>65</v>
      </c>
      <c r="B54" s="53">
        <v>2255</v>
      </c>
      <c r="C54" s="53">
        <v>3743</v>
      </c>
      <c r="E54" s="123">
        <v>65</v>
      </c>
      <c r="F54" s="123">
        <f t="shared" si="0"/>
        <v>-2255</v>
      </c>
      <c r="G54" s="123">
        <f t="shared" si="1"/>
        <v>3743</v>
      </c>
    </row>
    <row r="55" spans="1:8" x14ac:dyDescent="0.25">
      <c r="A55" s="53">
        <v>66</v>
      </c>
      <c r="B55" s="53">
        <v>1420</v>
      </c>
      <c r="C55" s="53">
        <v>2374</v>
      </c>
      <c r="E55" s="123">
        <v>66</v>
      </c>
      <c r="F55" s="123">
        <f t="shared" si="0"/>
        <v>-1420</v>
      </c>
      <c r="G55" s="123">
        <f t="shared" si="1"/>
        <v>2374</v>
      </c>
    </row>
    <row r="56" spans="1:8" x14ac:dyDescent="0.25">
      <c r="A56" s="53">
        <v>67</v>
      </c>
      <c r="B56" s="53">
        <v>268</v>
      </c>
      <c r="C56" s="53">
        <v>409</v>
      </c>
      <c r="E56" s="123">
        <v>67</v>
      </c>
      <c r="F56" s="123">
        <f t="shared" si="0"/>
        <v>-268</v>
      </c>
      <c r="G56" s="123">
        <f t="shared" si="1"/>
        <v>409</v>
      </c>
    </row>
    <row r="57" spans="1:8" x14ac:dyDescent="0.25">
      <c r="A57" s="53">
        <v>68</v>
      </c>
      <c r="B57" s="53">
        <v>122</v>
      </c>
      <c r="C57" s="53">
        <v>143</v>
      </c>
      <c r="E57" s="123">
        <v>68</v>
      </c>
      <c r="F57" s="123">
        <f t="shared" si="0"/>
        <v>-122</v>
      </c>
      <c r="G57" s="123">
        <f t="shared" si="1"/>
        <v>143</v>
      </c>
    </row>
    <row r="58" spans="1:8" x14ac:dyDescent="0.25">
      <c r="A58" s="53">
        <v>69</v>
      </c>
      <c r="B58" s="53">
        <v>38</v>
      </c>
      <c r="C58" s="53">
        <v>46</v>
      </c>
      <c r="E58" s="123">
        <v>69</v>
      </c>
      <c r="F58" s="123">
        <f t="shared" si="0"/>
        <v>-38</v>
      </c>
      <c r="G58" s="123">
        <f t="shared" si="1"/>
        <v>46</v>
      </c>
    </row>
    <row r="60" spans="1:8" x14ac:dyDescent="0.25">
      <c r="H60" s="86"/>
    </row>
  </sheetData>
  <pageMargins left="0.7" right="0.7" top="0.75" bottom="0.75" header="0.3" footer="0.3"/>
  <pageSetup paperSize="9" orientation="portrait"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5925-A0E6-404C-87DE-2FF402886B8E}">
  <sheetPr>
    <tabColor rgb="FFFFFF00"/>
  </sheetPr>
  <dimension ref="A1:N59"/>
  <sheetViews>
    <sheetView zoomScale="90" zoomScaleNormal="90" workbookViewId="0">
      <selection activeCell="D8" sqref="D8"/>
    </sheetView>
  </sheetViews>
  <sheetFormatPr baseColWidth="10" defaultRowHeight="15" x14ac:dyDescent="0.25"/>
  <cols>
    <col min="1" max="3" width="11.42578125" style="4"/>
    <col min="4" max="4" width="19.140625" style="4" customWidth="1"/>
    <col min="5" max="7" width="11.42578125" style="123"/>
    <col min="8" max="10" width="11.42578125" style="4"/>
    <col min="11" max="11" width="26" style="4" customWidth="1"/>
    <col min="12" max="16384" width="11.42578125" style="4"/>
  </cols>
  <sheetData>
    <row r="1" spans="1:9" x14ac:dyDescent="0.25">
      <c r="A1" s="42" t="s">
        <v>96</v>
      </c>
      <c r="B1" s="43"/>
      <c r="C1" s="43"/>
      <c r="D1" s="43"/>
    </row>
    <row r="3" spans="1:9" x14ac:dyDescent="0.25">
      <c r="A3" s="37" t="s">
        <v>30</v>
      </c>
      <c r="B3" s="37" t="s">
        <v>0</v>
      </c>
      <c r="C3" s="37" t="s">
        <v>34</v>
      </c>
      <c r="E3" s="124" t="s">
        <v>30</v>
      </c>
      <c r="F3" s="124" t="s">
        <v>0</v>
      </c>
      <c r="G3" s="124" t="s">
        <v>1</v>
      </c>
      <c r="I3" s="40" t="s">
        <v>31</v>
      </c>
    </row>
    <row r="4" spans="1:9" x14ac:dyDescent="0.25">
      <c r="A4" s="53">
        <v>15</v>
      </c>
      <c r="B4" s="53">
        <v>151</v>
      </c>
      <c r="C4" s="53">
        <v>65</v>
      </c>
      <c r="E4" s="123">
        <v>15</v>
      </c>
      <c r="F4" s="123">
        <f>-1*B4</f>
        <v>-151</v>
      </c>
      <c r="G4" s="123">
        <f>C4</f>
        <v>65</v>
      </c>
    </row>
    <row r="5" spans="1:9" x14ac:dyDescent="0.25">
      <c r="A5" s="53">
        <v>16</v>
      </c>
      <c r="B5" s="53">
        <v>2032</v>
      </c>
      <c r="C5" s="53">
        <v>1599</v>
      </c>
      <c r="E5" s="123">
        <v>16</v>
      </c>
      <c r="F5" s="123">
        <f t="shared" ref="F5:F58" si="0">-1*B5</f>
        <v>-2032</v>
      </c>
      <c r="G5" s="123">
        <f t="shared" ref="G5:G58" si="1">C5</f>
        <v>1599</v>
      </c>
    </row>
    <row r="6" spans="1:9" x14ac:dyDescent="0.25">
      <c r="A6" s="53">
        <v>17</v>
      </c>
      <c r="B6" s="53">
        <v>6208</v>
      </c>
      <c r="C6" s="53">
        <v>6848</v>
      </c>
      <c r="E6" s="123">
        <v>17</v>
      </c>
      <c r="F6" s="123">
        <f t="shared" si="0"/>
        <v>-6208</v>
      </c>
      <c r="G6" s="123">
        <f t="shared" si="1"/>
        <v>6848</v>
      </c>
    </row>
    <row r="7" spans="1:9" x14ac:dyDescent="0.25">
      <c r="A7" s="53">
        <v>18</v>
      </c>
      <c r="B7" s="53">
        <v>16073</v>
      </c>
      <c r="C7" s="53">
        <v>19999</v>
      </c>
      <c r="E7" s="123">
        <v>18</v>
      </c>
      <c r="F7" s="123">
        <f t="shared" si="0"/>
        <v>-16073</v>
      </c>
      <c r="G7" s="123">
        <f t="shared" si="1"/>
        <v>19999</v>
      </c>
    </row>
    <row r="8" spans="1:9" x14ac:dyDescent="0.25">
      <c r="A8" s="53">
        <v>19</v>
      </c>
      <c r="B8" s="53">
        <v>20844</v>
      </c>
      <c r="C8" s="53">
        <v>29046</v>
      </c>
      <c r="E8" s="123">
        <v>19</v>
      </c>
      <c r="F8" s="123">
        <f t="shared" si="0"/>
        <v>-20844</v>
      </c>
      <c r="G8" s="123">
        <f t="shared" si="1"/>
        <v>29046</v>
      </c>
    </row>
    <row r="9" spans="1:9" x14ac:dyDescent="0.25">
      <c r="A9" s="53">
        <v>20</v>
      </c>
      <c r="B9" s="53">
        <v>20495</v>
      </c>
      <c r="C9" s="53">
        <v>31112</v>
      </c>
      <c r="E9" s="123">
        <v>20</v>
      </c>
      <c r="F9" s="123">
        <f t="shared" si="0"/>
        <v>-20495</v>
      </c>
      <c r="G9" s="123">
        <f t="shared" si="1"/>
        <v>31112</v>
      </c>
    </row>
    <row r="10" spans="1:9" x14ac:dyDescent="0.25">
      <c r="A10" s="53">
        <v>21</v>
      </c>
      <c r="B10" s="53">
        <v>18273</v>
      </c>
      <c r="C10" s="53">
        <v>29957</v>
      </c>
      <c r="E10" s="123">
        <v>21</v>
      </c>
      <c r="F10" s="123">
        <f t="shared" si="0"/>
        <v>-18273</v>
      </c>
      <c r="G10" s="123">
        <f t="shared" si="1"/>
        <v>29957</v>
      </c>
    </row>
    <row r="11" spans="1:9" x14ac:dyDescent="0.25">
      <c r="A11" s="53">
        <v>22</v>
      </c>
      <c r="B11" s="53">
        <v>15202</v>
      </c>
      <c r="C11" s="53">
        <v>26117</v>
      </c>
      <c r="E11" s="123">
        <v>22</v>
      </c>
      <c r="F11" s="123">
        <f t="shared" si="0"/>
        <v>-15202</v>
      </c>
      <c r="G11" s="123">
        <f t="shared" si="1"/>
        <v>26117</v>
      </c>
    </row>
    <row r="12" spans="1:9" x14ac:dyDescent="0.25">
      <c r="A12" s="53">
        <v>23</v>
      </c>
      <c r="B12" s="53">
        <v>13163</v>
      </c>
      <c r="C12" s="53">
        <v>23191</v>
      </c>
      <c r="E12" s="123">
        <v>23</v>
      </c>
      <c r="F12" s="123">
        <f t="shared" si="0"/>
        <v>-13163</v>
      </c>
      <c r="G12" s="123">
        <f t="shared" si="1"/>
        <v>23191</v>
      </c>
    </row>
    <row r="13" spans="1:9" x14ac:dyDescent="0.25">
      <c r="A13" s="53">
        <v>24</v>
      </c>
      <c r="B13" s="53">
        <v>11599</v>
      </c>
      <c r="C13" s="53">
        <v>21122</v>
      </c>
      <c r="E13" s="123">
        <v>24</v>
      </c>
      <c r="F13" s="123">
        <f t="shared" si="0"/>
        <v>-11599</v>
      </c>
      <c r="G13" s="123">
        <f t="shared" si="1"/>
        <v>21122</v>
      </c>
    </row>
    <row r="14" spans="1:9" x14ac:dyDescent="0.25">
      <c r="A14" s="53">
        <v>25</v>
      </c>
      <c r="B14" s="53">
        <v>10808</v>
      </c>
      <c r="C14" s="53">
        <v>20008</v>
      </c>
      <c r="E14" s="123">
        <v>25</v>
      </c>
      <c r="F14" s="123">
        <f t="shared" si="0"/>
        <v>-10808</v>
      </c>
      <c r="G14" s="123">
        <f t="shared" si="1"/>
        <v>20008</v>
      </c>
    </row>
    <row r="15" spans="1:9" x14ac:dyDescent="0.25">
      <c r="A15" s="53">
        <v>26</v>
      </c>
      <c r="B15" s="53">
        <v>9931</v>
      </c>
      <c r="C15" s="53">
        <v>18461</v>
      </c>
      <c r="E15" s="123">
        <v>26</v>
      </c>
      <c r="F15" s="123">
        <f t="shared" si="0"/>
        <v>-9931</v>
      </c>
      <c r="G15" s="123">
        <f t="shared" si="1"/>
        <v>18461</v>
      </c>
    </row>
    <row r="16" spans="1:9" x14ac:dyDescent="0.25">
      <c r="A16" s="53">
        <v>27</v>
      </c>
      <c r="B16" s="53">
        <v>8996</v>
      </c>
      <c r="C16" s="53">
        <v>17102</v>
      </c>
      <c r="E16" s="123">
        <v>27</v>
      </c>
      <c r="F16" s="123">
        <f t="shared" si="0"/>
        <v>-8996</v>
      </c>
      <c r="G16" s="123">
        <f t="shared" si="1"/>
        <v>17102</v>
      </c>
    </row>
    <row r="17" spans="1:7" x14ac:dyDescent="0.25">
      <c r="A17" s="53">
        <v>28</v>
      </c>
      <c r="B17" s="53">
        <v>8453</v>
      </c>
      <c r="C17" s="53">
        <v>16048</v>
      </c>
      <c r="E17" s="123">
        <v>28</v>
      </c>
      <c r="F17" s="123">
        <f t="shared" si="0"/>
        <v>-8453</v>
      </c>
      <c r="G17" s="123">
        <f t="shared" si="1"/>
        <v>16048</v>
      </c>
    </row>
    <row r="18" spans="1:7" x14ac:dyDescent="0.25">
      <c r="A18" s="53">
        <v>29</v>
      </c>
      <c r="B18" s="53">
        <v>8111</v>
      </c>
      <c r="C18" s="53">
        <v>15897</v>
      </c>
      <c r="E18" s="123">
        <v>29</v>
      </c>
      <c r="F18" s="123">
        <f t="shared" si="0"/>
        <v>-8111</v>
      </c>
      <c r="G18" s="123">
        <f t="shared" si="1"/>
        <v>15897</v>
      </c>
    </row>
    <row r="19" spans="1:7" x14ac:dyDescent="0.25">
      <c r="A19" s="53">
        <v>30</v>
      </c>
      <c r="B19" s="53">
        <v>7670</v>
      </c>
      <c r="C19" s="53">
        <v>15432</v>
      </c>
      <c r="E19" s="123">
        <v>30</v>
      </c>
      <c r="F19" s="123">
        <f t="shared" si="0"/>
        <v>-7670</v>
      </c>
      <c r="G19" s="123">
        <f t="shared" si="1"/>
        <v>15432</v>
      </c>
    </row>
    <row r="20" spans="1:7" x14ac:dyDescent="0.25">
      <c r="A20" s="53">
        <v>31</v>
      </c>
      <c r="B20" s="53">
        <v>7378</v>
      </c>
      <c r="C20" s="53">
        <v>15369</v>
      </c>
      <c r="E20" s="123">
        <v>31</v>
      </c>
      <c r="F20" s="123">
        <f t="shared" si="0"/>
        <v>-7378</v>
      </c>
      <c r="G20" s="123">
        <f t="shared" si="1"/>
        <v>15369</v>
      </c>
    </row>
    <row r="21" spans="1:7" x14ac:dyDescent="0.25">
      <c r="A21" s="53">
        <v>32</v>
      </c>
      <c r="B21" s="53">
        <v>6811</v>
      </c>
      <c r="C21" s="53">
        <v>15141</v>
      </c>
      <c r="E21" s="123">
        <v>32</v>
      </c>
      <c r="F21" s="123">
        <f t="shared" si="0"/>
        <v>-6811</v>
      </c>
      <c r="G21" s="123">
        <f t="shared" si="1"/>
        <v>15141</v>
      </c>
    </row>
    <row r="22" spans="1:7" x14ac:dyDescent="0.25">
      <c r="A22" s="53">
        <v>33</v>
      </c>
      <c r="B22" s="53">
        <v>6816</v>
      </c>
      <c r="C22" s="53">
        <v>15187</v>
      </c>
      <c r="E22" s="123">
        <v>33</v>
      </c>
      <c r="F22" s="123">
        <f t="shared" si="0"/>
        <v>-6816</v>
      </c>
      <c r="G22" s="123">
        <f t="shared" si="1"/>
        <v>15187</v>
      </c>
    </row>
    <row r="23" spans="1:7" x14ac:dyDescent="0.25">
      <c r="A23" s="53">
        <v>34</v>
      </c>
      <c r="B23" s="53">
        <v>6383</v>
      </c>
      <c r="C23" s="53">
        <v>14935</v>
      </c>
      <c r="E23" s="123">
        <v>34</v>
      </c>
      <c r="F23" s="123">
        <f t="shared" si="0"/>
        <v>-6383</v>
      </c>
      <c r="G23" s="123">
        <f t="shared" si="1"/>
        <v>14935</v>
      </c>
    </row>
    <row r="24" spans="1:7" x14ac:dyDescent="0.25">
      <c r="A24" s="53">
        <v>35</v>
      </c>
      <c r="B24" s="53">
        <v>6249</v>
      </c>
      <c r="C24" s="53">
        <v>15075</v>
      </c>
      <c r="E24" s="123">
        <v>35</v>
      </c>
      <c r="F24" s="123">
        <f t="shared" si="0"/>
        <v>-6249</v>
      </c>
      <c r="G24" s="123">
        <f t="shared" si="1"/>
        <v>15075</v>
      </c>
    </row>
    <row r="25" spans="1:7" x14ac:dyDescent="0.25">
      <c r="A25" s="53">
        <v>36</v>
      </c>
      <c r="B25" s="53">
        <v>5997</v>
      </c>
      <c r="C25" s="53">
        <v>14889</v>
      </c>
      <c r="E25" s="123">
        <v>36</v>
      </c>
      <c r="F25" s="123">
        <f t="shared" si="0"/>
        <v>-5997</v>
      </c>
      <c r="G25" s="123">
        <f t="shared" si="1"/>
        <v>14889</v>
      </c>
    </row>
    <row r="26" spans="1:7" x14ac:dyDescent="0.25">
      <c r="A26" s="53">
        <v>37</v>
      </c>
      <c r="B26" s="53">
        <v>5723</v>
      </c>
      <c r="C26" s="53">
        <v>14874</v>
      </c>
      <c r="E26" s="123">
        <v>37</v>
      </c>
      <c r="F26" s="123">
        <f t="shared" si="0"/>
        <v>-5723</v>
      </c>
      <c r="G26" s="123">
        <f t="shared" si="1"/>
        <v>14874</v>
      </c>
    </row>
    <row r="27" spans="1:7" x14ac:dyDescent="0.25">
      <c r="A27" s="53">
        <v>38</v>
      </c>
      <c r="B27" s="53">
        <v>5639</v>
      </c>
      <c r="C27" s="53">
        <v>14480</v>
      </c>
      <c r="E27" s="123">
        <v>38</v>
      </c>
      <c r="F27" s="123">
        <f t="shared" si="0"/>
        <v>-5639</v>
      </c>
      <c r="G27" s="123">
        <f t="shared" si="1"/>
        <v>14480</v>
      </c>
    </row>
    <row r="28" spans="1:7" x14ac:dyDescent="0.25">
      <c r="A28" s="53">
        <v>39</v>
      </c>
      <c r="B28" s="53">
        <v>5619</v>
      </c>
      <c r="C28" s="53">
        <v>15382</v>
      </c>
      <c r="E28" s="123">
        <v>39</v>
      </c>
      <c r="F28" s="123">
        <f t="shared" si="0"/>
        <v>-5619</v>
      </c>
      <c r="G28" s="123">
        <f t="shared" si="1"/>
        <v>15382</v>
      </c>
    </row>
    <row r="29" spans="1:7" x14ac:dyDescent="0.25">
      <c r="A29" s="53">
        <v>40</v>
      </c>
      <c r="B29" s="53">
        <v>5755</v>
      </c>
      <c r="C29" s="53">
        <v>14947</v>
      </c>
      <c r="E29" s="123">
        <v>40</v>
      </c>
      <c r="F29" s="123">
        <f t="shared" si="0"/>
        <v>-5755</v>
      </c>
      <c r="G29" s="123">
        <f t="shared" si="1"/>
        <v>14947</v>
      </c>
    </row>
    <row r="30" spans="1:7" x14ac:dyDescent="0.25">
      <c r="A30" s="53">
        <v>41</v>
      </c>
      <c r="B30" s="53">
        <v>5582</v>
      </c>
      <c r="C30" s="53">
        <v>15366</v>
      </c>
      <c r="E30" s="123">
        <v>41</v>
      </c>
      <c r="F30" s="123">
        <f t="shared" si="0"/>
        <v>-5582</v>
      </c>
      <c r="G30" s="123">
        <f t="shared" si="1"/>
        <v>15366</v>
      </c>
    </row>
    <row r="31" spans="1:7" x14ac:dyDescent="0.25">
      <c r="A31" s="53">
        <v>42</v>
      </c>
      <c r="B31" s="53">
        <v>5490</v>
      </c>
      <c r="C31" s="53">
        <v>14613</v>
      </c>
      <c r="E31" s="123">
        <v>42</v>
      </c>
      <c r="F31" s="123">
        <f t="shared" si="0"/>
        <v>-5490</v>
      </c>
      <c r="G31" s="123">
        <f t="shared" si="1"/>
        <v>14613</v>
      </c>
    </row>
    <row r="32" spans="1:7" x14ac:dyDescent="0.25">
      <c r="A32" s="53">
        <v>43</v>
      </c>
      <c r="B32" s="53">
        <v>5288</v>
      </c>
      <c r="C32" s="53">
        <v>14170</v>
      </c>
      <c r="E32" s="123">
        <v>43</v>
      </c>
      <c r="F32" s="123">
        <f t="shared" si="0"/>
        <v>-5288</v>
      </c>
      <c r="G32" s="123">
        <f t="shared" si="1"/>
        <v>14170</v>
      </c>
    </row>
    <row r="33" spans="1:14" x14ac:dyDescent="0.25">
      <c r="A33" s="53">
        <v>44</v>
      </c>
      <c r="B33" s="53">
        <v>5380</v>
      </c>
      <c r="C33" s="53">
        <v>14040</v>
      </c>
      <c r="E33" s="123">
        <v>44</v>
      </c>
      <c r="F33" s="123">
        <f t="shared" si="0"/>
        <v>-5380</v>
      </c>
      <c r="G33" s="123">
        <f t="shared" si="1"/>
        <v>14040</v>
      </c>
    </row>
    <row r="34" spans="1:14" x14ac:dyDescent="0.25">
      <c r="A34" s="53">
        <v>45</v>
      </c>
      <c r="B34" s="53">
        <v>5215</v>
      </c>
      <c r="C34" s="53">
        <v>13960</v>
      </c>
      <c r="E34" s="123">
        <v>45</v>
      </c>
      <c r="F34" s="123">
        <f t="shared" si="0"/>
        <v>-5215</v>
      </c>
      <c r="G34" s="123">
        <f t="shared" si="1"/>
        <v>13960</v>
      </c>
    </row>
    <row r="35" spans="1:14" x14ac:dyDescent="0.25">
      <c r="A35" s="53">
        <v>46</v>
      </c>
      <c r="B35" s="53">
        <v>5502</v>
      </c>
      <c r="C35" s="53">
        <v>14323</v>
      </c>
      <c r="E35" s="123">
        <v>46</v>
      </c>
      <c r="F35" s="123">
        <f t="shared" si="0"/>
        <v>-5502</v>
      </c>
      <c r="G35" s="123">
        <f t="shared" si="1"/>
        <v>14323</v>
      </c>
    </row>
    <row r="36" spans="1:14" x14ac:dyDescent="0.25">
      <c r="A36" s="53">
        <v>47</v>
      </c>
      <c r="B36" s="53">
        <v>5612</v>
      </c>
      <c r="C36" s="53">
        <v>15131</v>
      </c>
      <c r="E36" s="123">
        <v>47</v>
      </c>
      <c r="F36" s="123">
        <f t="shared" si="0"/>
        <v>-5612</v>
      </c>
      <c r="G36" s="123">
        <f t="shared" si="1"/>
        <v>15131</v>
      </c>
    </row>
    <row r="37" spans="1:14" x14ac:dyDescent="0.25">
      <c r="A37" s="53">
        <v>48</v>
      </c>
      <c r="B37" s="53">
        <v>5770</v>
      </c>
      <c r="C37" s="53">
        <v>16001</v>
      </c>
      <c r="E37" s="123">
        <v>48</v>
      </c>
      <c r="F37" s="123">
        <f t="shared" si="0"/>
        <v>-5770</v>
      </c>
      <c r="G37" s="123">
        <f t="shared" si="1"/>
        <v>16001</v>
      </c>
    </row>
    <row r="38" spans="1:14" x14ac:dyDescent="0.25">
      <c r="A38" s="53">
        <v>49</v>
      </c>
      <c r="B38" s="53">
        <v>6010</v>
      </c>
      <c r="C38" s="53">
        <v>15933</v>
      </c>
      <c r="E38" s="123">
        <v>49</v>
      </c>
      <c r="F38" s="123">
        <f t="shared" si="0"/>
        <v>-6010</v>
      </c>
      <c r="G38" s="123">
        <f t="shared" si="1"/>
        <v>15933</v>
      </c>
    </row>
    <row r="39" spans="1:14" x14ac:dyDescent="0.25">
      <c r="A39" s="53">
        <v>50</v>
      </c>
      <c r="B39" s="53">
        <v>5711</v>
      </c>
      <c r="C39" s="53">
        <v>15738</v>
      </c>
      <c r="E39" s="123">
        <v>50</v>
      </c>
      <c r="F39" s="123">
        <f t="shared" si="0"/>
        <v>-5711</v>
      </c>
      <c r="G39" s="123">
        <f t="shared" si="1"/>
        <v>15738</v>
      </c>
    </row>
    <row r="40" spans="1:14" x14ac:dyDescent="0.25">
      <c r="A40" s="53">
        <v>51</v>
      </c>
      <c r="B40" s="53">
        <v>5459</v>
      </c>
      <c r="C40" s="53">
        <v>15473</v>
      </c>
      <c r="E40" s="123">
        <v>51</v>
      </c>
      <c r="F40" s="123">
        <f t="shared" si="0"/>
        <v>-5459</v>
      </c>
      <c r="G40" s="123">
        <f t="shared" si="1"/>
        <v>15473</v>
      </c>
    </row>
    <row r="41" spans="1:14" x14ac:dyDescent="0.25">
      <c r="A41" s="53">
        <v>52</v>
      </c>
      <c r="B41" s="53">
        <v>5426</v>
      </c>
      <c r="C41" s="53">
        <v>15179</v>
      </c>
      <c r="E41" s="123">
        <v>52</v>
      </c>
      <c r="F41" s="123">
        <f t="shared" si="0"/>
        <v>-5426</v>
      </c>
      <c r="G41" s="123">
        <f t="shared" si="1"/>
        <v>15179</v>
      </c>
    </row>
    <row r="42" spans="1:14" x14ac:dyDescent="0.25">
      <c r="A42" s="53">
        <v>53</v>
      </c>
      <c r="B42" s="53">
        <v>5048</v>
      </c>
      <c r="C42" s="53">
        <v>14868</v>
      </c>
      <c r="E42" s="123">
        <v>53</v>
      </c>
      <c r="F42" s="123">
        <f t="shared" si="0"/>
        <v>-5048</v>
      </c>
      <c r="G42" s="123">
        <f t="shared" si="1"/>
        <v>14868</v>
      </c>
      <c r="K42" s="38"/>
      <c r="L42" s="38" t="s">
        <v>80</v>
      </c>
      <c r="M42" s="38" t="s">
        <v>81</v>
      </c>
      <c r="N42" s="38" t="s">
        <v>97</v>
      </c>
    </row>
    <row r="43" spans="1:14" x14ac:dyDescent="0.25">
      <c r="A43" s="53">
        <v>54</v>
      </c>
      <c r="B43" s="53">
        <v>5131</v>
      </c>
      <c r="C43" s="53">
        <v>14868</v>
      </c>
      <c r="E43" s="123">
        <v>54</v>
      </c>
      <c r="F43" s="123">
        <f t="shared" si="0"/>
        <v>-5131</v>
      </c>
      <c r="G43" s="123">
        <f t="shared" si="1"/>
        <v>14868</v>
      </c>
      <c r="K43" s="38" t="s">
        <v>82</v>
      </c>
      <c r="L43" s="55">
        <v>38.084809002906141</v>
      </c>
      <c r="M43" s="55">
        <v>35.094027083888292</v>
      </c>
      <c r="N43" s="55">
        <v>37.200000000000003</v>
      </c>
    </row>
    <row r="44" spans="1:14" x14ac:dyDescent="0.25">
      <c r="A44" s="53">
        <v>55</v>
      </c>
      <c r="B44" s="53">
        <v>5254</v>
      </c>
      <c r="C44" s="53">
        <v>14698</v>
      </c>
      <c r="E44" s="123">
        <v>55</v>
      </c>
      <c r="F44" s="123">
        <f t="shared" si="0"/>
        <v>-5254</v>
      </c>
      <c r="G44" s="123">
        <f t="shared" si="1"/>
        <v>14698</v>
      </c>
      <c r="K44" s="38" t="s">
        <v>98</v>
      </c>
      <c r="L44" s="55">
        <v>38.003629794337314</v>
      </c>
      <c r="M44" s="55">
        <v>34.822484039243314</v>
      </c>
      <c r="N44" s="55">
        <v>36.989382826538389</v>
      </c>
    </row>
    <row r="45" spans="1:14" x14ac:dyDescent="0.25">
      <c r="A45" s="53">
        <v>56</v>
      </c>
      <c r="B45" s="53">
        <v>5069</v>
      </c>
      <c r="C45" s="53">
        <v>14524</v>
      </c>
      <c r="E45" s="123">
        <v>56</v>
      </c>
      <c r="F45" s="123">
        <f t="shared" si="0"/>
        <v>-5069</v>
      </c>
      <c r="G45" s="123">
        <f t="shared" si="1"/>
        <v>14524</v>
      </c>
    </row>
    <row r="46" spans="1:14" x14ac:dyDescent="0.25">
      <c r="A46" s="53">
        <v>57</v>
      </c>
      <c r="B46" s="53">
        <v>5098</v>
      </c>
      <c r="C46" s="53">
        <v>14367</v>
      </c>
      <c r="E46" s="123">
        <v>57</v>
      </c>
      <c r="F46" s="123">
        <f t="shared" si="0"/>
        <v>-5098</v>
      </c>
      <c r="G46" s="123">
        <f t="shared" si="1"/>
        <v>14367</v>
      </c>
    </row>
    <row r="47" spans="1:14" x14ac:dyDescent="0.25">
      <c r="A47" s="53">
        <v>58</v>
      </c>
      <c r="B47" s="53">
        <v>5039</v>
      </c>
      <c r="C47" s="53">
        <v>13731</v>
      </c>
      <c r="E47" s="123">
        <v>58</v>
      </c>
      <c r="F47" s="123">
        <f t="shared" si="0"/>
        <v>-5039</v>
      </c>
      <c r="G47" s="123">
        <f t="shared" si="1"/>
        <v>13731</v>
      </c>
    </row>
    <row r="48" spans="1:14" x14ac:dyDescent="0.25">
      <c r="A48" s="53">
        <v>59</v>
      </c>
      <c r="B48" s="53">
        <v>4499</v>
      </c>
      <c r="C48" s="53">
        <v>12753</v>
      </c>
      <c r="E48" s="123">
        <v>59</v>
      </c>
      <c r="F48" s="123">
        <f t="shared" si="0"/>
        <v>-4499</v>
      </c>
      <c r="G48" s="123">
        <f t="shared" si="1"/>
        <v>12753</v>
      </c>
    </row>
    <row r="49" spans="1:7" x14ac:dyDescent="0.25">
      <c r="A49" s="53">
        <v>60</v>
      </c>
      <c r="B49" s="53">
        <v>4343</v>
      </c>
      <c r="C49" s="53">
        <v>12261</v>
      </c>
      <c r="E49" s="123">
        <v>60</v>
      </c>
      <c r="F49" s="123">
        <f t="shared" si="0"/>
        <v>-4343</v>
      </c>
      <c r="G49" s="123">
        <f t="shared" si="1"/>
        <v>12261</v>
      </c>
    </row>
    <row r="50" spans="1:7" x14ac:dyDescent="0.25">
      <c r="A50" s="53">
        <v>61</v>
      </c>
      <c r="B50" s="53">
        <v>3992</v>
      </c>
      <c r="C50" s="53">
        <v>11435</v>
      </c>
      <c r="E50" s="123">
        <v>61</v>
      </c>
      <c r="F50" s="123">
        <f t="shared" si="0"/>
        <v>-3992</v>
      </c>
      <c r="G50" s="123">
        <f t="shared" si="1"/>
        <v>11435</v>
      </c>
    </row>
    <row r="51" spans="1:7" x14ac:dyDescent="0.25">
      <c r="A51" s="53">
        <v>62</v>
      </c>
      <c r="B51" s="53">
        <v>3607</v>
      </c>
      <c r="C51" s="53">
        <v>10458</v>
      </c>
      <c r="E51" s="123">
        <v>62</v>
      </c>
      <c r="F51" s="123">
        <f t="shared" si="0"/>
        <v>-3607</v>
      </c>
      <c r="G51" s="123">
        <f t="shared" si="1"/>
        <v>10458</v>
      </c>
    </row>
    <row r="52" spans="1:7" x14ac:dyDescent="0.25">
      <c r="A52" s="53">
        <v>63</v>
      </c>
      <c r="B52" s="53">
        <v>2584</v>
      </c>
      <c r="C52" s="53">
        <v>6504</v>
      </c>
      <c r="E52" s="123">
        <v>63</v>
      </c>
      <c r="F52" s="123">
        <f t="shared" si="0"/>
        <v>-2584</v>
      </c>
      <c r="G52" s="123">
        <f t="shared" si="1"/>
        <v>6504</v>
      </c>
    </row>
    <row r="53" spans="1:7" x14ac:dyDescent="0.25">
      <c r="A53" s="53">
        <v>64</v>
      </c>
      <c r="B53" s="53">
        <v>2137</v>
      </c>
      <c r="C53" s="53">
        <v>5025</v>
      </c>
      <c r="E53" s="123">
        <v>64</v>
      </c>
      <c r="F53" s="123">
        <f t="shared" si="0"/>
        <v>-2137</v>
      </c>
      <c r="G53" s="123">
        <f t="shared" si="1"/>
        <v>5025</v>
      </c>
    </row>
    <row r="54" spans="1:7" x14ac:dyDescent="0.25">
      <c r="A54" s="53">
        <v>65</v>
      </c>
      <c r="B54" s="53">
        <v>1860</v>
      </c>
      <c r="C54" s="53">
        <v>4031</v>
      </c>
      <c r="E54" s="123">
        <v>65</v>
      </c>
      <c r="F54" s="123">
        <f t="shared" si="0"/>
        <v>-1860</v>
      </c>
      <c r="G54" s="123">
        <f t="shared" si="1"/>
        <v>4031</v>
      </c>
    </row>
    <row r="55" spans="1:7" x14ac:dyDescent="0.25">
      <c r="A55" s="53">
        <v>66</v>
      </c>
      <c r="B55" s="53">
        <v>1513</v>
      </c>
      <c r="C55" s="53">
        <v>3116</v>
      </c>
      <c r="E55" s="123">
        <v>66</v>
      </c>
      <c r="F55" s="123">
        <f t="shared" si="0"/>
        <v>-1513</v>
      </c>
      <c r="G55" s="123">
        <f t="shared" si="1"/>
        <v>3116</v>
      </c>
    </row>
    <row r="56" spans="1:7" x14ac:dyDescent="0.25">
      <c r="A56" s="53">
        <v>67</v>
      </c>
      <c r="B56" s="53">
        <v>1256</v>
      </c>
      <c r="C56" s="53">
        <v>2241</v>
      </c>
      <c r="E56" s="123">
        <v>67</v>
      </c>
      <c r="F56" s="123">
        <f t="shared" si="0"/>
        <v>-1256</v>
      </c>
      <c r="G56" s="123">
        <f t="shared" si="1"/>
        <v>2241</v>
      </c>
    </row>
    <row r="57" spans="1:7" x14ac:dyDescent="0.25">
      <c r="A57" s="53">
        <v>68</v>
      </c>
      <c r="B57" s="53">
        <v>808</v>
      </c>
      <c r="C57" s="53">
        <v>1299</v>
      </c>
      <c r="E57" s="123">
        <v>68</v>
      </c>
      <c r="F57" s="123">
        <f t="shared" si="0"/>
        <v>-808</v>
      </c>
      <c r="G57" s="123">
        <f t="shared" si="1"/>
        <v>1299</v>
      </c>
    </row>
    <row r="58" spans="1:7" x14ac:dyDescent="0.25">
      <c r="A58" s="53">
        <v>69</v>
      </c>
      <c r="B58" s="53">
        <v>739</v>
      </c>
      <c r="C58" s="53">
        <v>994</v>
      </c>
      <c r="E58" s="123">
        <v>69</v>
      </c>
      <c r="F58" s="123">
        <f t="shared" si="0"/>
        <v>-739</v>
      </c>
      <c r="G58" s="123">
        <f t="shared" si="1"/>
        <v>994</v>
      </c>
    </row>
    <row r="59" spans="1:7" x14ac:dyDescent="0.25">
      <c r="B59" s="54"/>
      <c r="C59" s="54"/>
    </row>
  </sheetData>
  <pageMargins left="0.7" right="0.7" top="0.75" bottom="0.75" header="0.3" footer="0.3"/>
  <pageSetup paperSize="9" orientation="portrait" r:id="rId1"/>
  <headerFooter>
    <oddFooter>&amp;L&amp;1#&amp;"Calibri"&amp;10&amp;KA80000Interne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00B0F0"/>
  </sheetPr>
  <dimension ref="A1:I15"/>
  <sheetViews>
    <sheetView zoomScale="90" zoomScaleNormal="90" workbookViewId="0">
      <selection activeCell="C27" sqref="C27"/>
    </sheetView>
  </sheetViews>
  <sheetFormatPr baseColWidth="10" defaultRowHeight="15" x14ac:dyDescent="0.25"/>
  <cols>
    <col min="1" max="1" width="4.5703125" style="1" customWidth="1"/>
    <col min="2" max="2" width="2.42578125" style="1" customWidth="1"/>
    <col min="3" max="3" width="37.5703125" style="1" customWidth="1"/>
    <col min="4" max="5" width="11.42578125" style="1"/>
    <col min="6" max="6" width="52.7109375" style="1" customWidth="1"/>
    <col min="7" max="7" width="25.85546875" style="1" customWidth="1"/>
    <col min="8" max="8" width="27.5703125" style="1" bestFit="1" customWidth="1"/>
    <col min="9" max="9" width="17.5703125" style="1" bestFit="1" customWidth="1"/>
    <col min="10" max="16384" width="11.42578125" style="1"/>
  </cols>
  <sheetData>
    <row r="1" spans="1:9" ht="15.75" x14ac:dyDescent="0.25">
      <c r="C1" s="44" t="s">
        <v>99</v>
      </c>
      <c r="D1" s="45"/>
      <c r="E1" s="45"/>
      <c r="F1" s="45"/>
      <c r="G1" s="45"/>
    </row>
    <row r="3" spans="1:9" x14ac:dyDescent="0.25">
      <c r="C3" s="87" t="s">
        <v>21</v>
      </c>
      <c r="D3" s="88" t="s">
        <v>19</v>
      </c>
      <c r="E3" s="89" t="s">
        <v>27</v>
      </c>
    </row>
    <row r="4" spans="1:9" ht="3" customHeight="1" x14ac:dyDescent="0.25"/>
    <row r="5" spans="1:9" x14ac:dyDescent="0.25">
      <c r="C5" s="90" t="s">
        <v>36</v>
      </c>
      <c r="D5" s="5">
        <v>0.52217574273637668</v>
      </c>
      <c r="E5" s="29">
        <v>0.56555197184068617</v>
      </c>
    </row>
    <row r="6" spans="1:9" x14ac:dyDescent="0.25">
      <c r="C6" s="90" t="s">
        <v>43</v>
      </c>
      <c r="D6" s="5">
        <v>0.14337440185135811</v>
      </c>
      <c r="E6" s="29">
        <v>8.6072773106593989E-2</v>
      </c>
    </row>
    <row r="7" spans="1:9" x14ac:dyDescent="0.25">
      <c r="C7" s="90" t="s">
        <v>45</v>
      </c>
      <c r="D7" s="5">
        <v>5.3401202350716721E-2</v>
      </c>
      <c r="E7" s="29">
        <v>8.2763622242339699E-2</v>
      </c>
      <c r="I7" s="56"/>
    </row>
    <row r="8" spans="1:9" x14ac:dyDescent="0.25">
      <c r="C8" s="90" t="s">
        <v>87</v>
      </c>
      <c r="D8" s="5">
        <v>5.6580743202788678E-2</v>
      </c>
      <c r="E8" s="29">
        <v>7.0189180868992312E-2</v>
      </c>
      <c r="I8" s="56"/>
    </row>
    <row r="9" spans="1:9" x14ac:dyDescent="0.25">
      <c r="C9" s="90" t="s">
        <v>40</v>
      </c>
      <c r="D9" s="5">
        <v>2.6148184069349188E-2</v>
      </c>
      <c r="E9" s="29">
        <v>4.4201393527573074E-2</v>
      </c>
      <c r="I9" s="56"/>
    </row>
    <row r="10" spans="1:9" x14ac:dyDescent="0.25">
      <c r="C10" s="90" t="s">
        <v>44</v>
      </c>
      <c r="D10" s="5">
        <v>5.5169598667318541E-2</v>
      </c>
      <c r="E10" s="29">
        <v>2.4654335626560501E-2</v>
      </c>
      <c r="I10" s="56"/>
    </row>
    <row r="11" spans="1:9" x14ac:dyDescent="0.25">
      <c r="C11" s="90" t="s">
        <v>85</v>
      </c>
      <c r="D11" s="5">
        <v>3.529250651157529E-2</v>
      </c>
      <c r="E11" s="29">
        <v>3.4020858935412644E-3</v>
      </c>
      <c r="I11" s="56"/>
    </row>
    <row r="12" spans="1:9" x14ac:dyDescent="0.25">
      <c r="C12" s="90" t="s">
        <v>41</v>
      </c>
      <c r="D12" s="5">
        <v>0.10785762061051683</v>
      </c>
      <c r="E12" s="29">
        <v>0.12316463689371303</v>
      </c>
      <c r="F12" s="64"/>
      <c r="G12" s="64"/>
      <c r="I12" s="56"/>
    </row>
    <row r="13" spans="1:9" x14ac:dyDescent="0.25">
      <c r="C13" s="91" t="s">
        <v>2</v>
      </c>
      <c r="D13" s="92">
        <f>SUM(D5:D12)</f>
        <v>1</v>
      </c>
      <c r="E13" s="92">
        <f>SUM(E5:E12)</f>
        <v>1</v>
      </c>
      <c r="G13" s="56"/>
    </row>
    <row r="15" spans="1:9" ht="15.75" x14ac:dyDescent="0.25">
      <c r="A15" s="39" t="s">
        <v>32</v>
      </c>
    </row>
  </sheetData>
  <pageMargins left="0.7" right="0.7" top="0.75" bottom="0.75" header="0.3" footer="0.3"/>
  <pageSetup paperSize="9" orientation="portrait" r:id="rId1"/>
  <headerFooter>
    <oddFooter>&amp;L&amp;1#&amp;"Calibri"&amp;10&amp;KA80000Interne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60A8-4329-4D99-91E7-AD992F0DA183}">
  <sheetPr codeName="Feuil7">
    <tabColor rgb="FFFFC000"/>
  </sheetPr>
  <dimension ref="A1:M27"/>
  <sheetViews>
    <sheetView workbookViewId="0">
      <selection activeCell="E26" sqref="E26"/>
    </sheetView>
  </sheetViews>
  <sheetFormatPr baseColWidth="10" defaultRowHeight="15" x14ac:dyDescent="0.25"/>
  <cols>
    <col min="1" max="1" width="16.7109375" bestFit="1" customWidth="1"/>
    <col min="2" max="2" width="28.28515625" customWidth="1"/>
  </cols>
  <sheetData>
    <row r="1" spans="1:13" x14ac:dyDescent="0.25">
      <c r="A1" t="s">
        <v>47</v>
      </c>
      <c r="B1" t="s">
        <v>71</v>
      </c>
    </row>
    <row r="2" spans="1:13" x14ac:dyDescent="0.25">
      <c r="A2" t="s">
        <v>66</v>
      </c>
      <c r="B2" t="s">
        <v>72</v>
      </c>
      <c r="E2" s="57" t="s">
        <v>83</v>
      </c>
      <c r="F2" s="58"/>
      <c r="G2" s="58"/>
      <c r="H2" s="58"/>
      <c r="I2" s="58"/>
      <c r="J2" s="58"/>
      <c r="K2" s="58"/>
      <c r="L2" s="58"/>
      <c r="M2" s="58"/>
    </row>
    <row r="3" spans="1:13" x14ac:dyDescent="0.25">
      <c r="A3" t="s">
        <v>56</v>
      </c>
      <c r="B3" t="s">
        <v>40</v>
      </c>
    </row>
    <row r="4" spans="1:13" x14ac:dyDescent="0.25">
      <c r="A4" t="s">
        <v>55</v>
      </c>
      <c r="B4" t="s">
        <v>72</v>
      </c>
    </row>
    <row r="5" spans="1:13" x14ac:dyDescent="0.25">
      <c r="A5" t="s">
        <v>65</v>
      </c>
      <c r="B5" t="s">
        <v>73</v>
      </c>
    </row>
    <row r="6" spans="1:13" x14ac:dyDescent="0.25">
      <c r="A6" t="s">
        <v>61</v>
      </c>
      <c r="B6" t="s">
        <v>40</v>
      </c>
    </row>
    <row r="7" spans="1:13" x14ac:dyDescent="0.25">
      <c r="A7" t="s">
        <v>57</v>
      </c>
      <c r="B7" t="s">
        <v>40</v>
      </c>
    </row>
    <row r="8" spans="1:13" x14ac:dyDescent="0.25">
      <c r="A8" t="s">
        <v>70</v>
      </c>
      <c r="B8" t="s">
        <v>73</v>
      </c>
    </row>
    <row r="9" spans="1:13" x14ac:dyDescent="0.25">
      <c r="A9" t="s">
        <v>48</v>
      </c>
      <c r="B9" t="s">
        <v>36</v>
      </c>
    </row>
    <row r="10" spans="1:13" x14ac:dyDescent="0.25">
      <c r="A10" t="s">
        <v>54</v>
      </c>
      <c r="B10" t="s">
        <v>37</v>
      </c>
    </row>
    <row r="11" spans="1:13" x14ac:dyDescent="0.25">
      <c r="A11" t="s">
        <v>60</v>
      </c>
      <c r="B11" t="s">
        <v>74</v>
      </c>
    </row>
    <row r="12" spans="1:13" x14ac:dyDescent="0.25">
      <c r="A12" t="s">
        <v>78</v>
      </c>
      <c r="B12" t="s">
        <v>77</v>
      </c>
    </row>
    <row r="13" spans="1:13" x14ac:dyDescent="0.25">
      <c r="A13" t="s">
        <v>49</v>
      </c>
      <c r="B13" t="s">
        <v>75</v>
      </c>
    </row>
    <row r="14" spans="1:13" x14ac:dyDescent="0.25">
      <c r="A14" t="s">
        <v>67</v>
      </c>
      <c r="B14" t="s">
        <v>73</v>
      </c>
    </row>
    <row r="15" spans="1:13" x14ac:dyDescent="0.25">
      <c r="A15" t="s">
        <v>53</v>
      </c>
      <c r="B15" t="s">
        <v>73</v>
      </c>
    </row>
    <row r="16" spans="1:13" x14ac:dyDescent="0.25">
      <c r="A16" t="s">
        <v>63</v>
      </c>
      <c r="B16" t="s">
        <v>73</v>
      </c>
    </row>
    <row r="17" spans="1:2" x14ac:dyDescent="0.25">
      <c r="A17" t="s">
        <v>52</v>
      </c>
      <c r="B17" t="s">
        <v>39</v>
      </c>
    </row>
    <row r="18" spans="1:2" x14ac:dyDescent="0.25">
      <c r="A18" t="s">
        <v>51</v>
      </c>
      <c r="B18" t="s">
        <v>73</v>
      </c>
    </row>
    <row r="19" spans="1:2" x14ac:dyDescent="0.25">
      <c r="A19" t="s">
        <v>68</v>
      </c>
      <c r="B19" t="s">
        <v>73</v>
      </c>
    </row>
    <row r="20" spans="1:2" x14ac:dyDescent="0.25">
      <c r="A20" t="s">
        <v>69</v>
      </c>
      <c r="B20" t="s">
        <v>38</v>
      </c>
    </row>
    <row r="21" spans="1:2" x14ac:dyDescent="0.25">
      <c r="A21" t="s">
        <v>63</v>
      </c>
      <c r="B21" t="s">
        <v>76</v>
      </c>
    </row>
    <row r="22" spans="1:2" x14ac:dyDescent="0.25">
      <c r="A22" t="s">
        <v>62</v>
      </c>
      <c r="B22" t="s">
        <v>77</v>
      </c>
    </row>
    <row r="23" spans="1:2" x14ac:dyDescent="0.25">
      <c r="A23" t="s">
        <v>50</v>
      </c>
      <c r="B23" t="s">
        <v>40</v>
      </c>
    </row>
    <row r="24" spans="1:2" x14ac:dyDescent="0.25">
      <c r="A24" t="s">
        <v>58</v>
      </c>
      <c r="B24" t="s">
        <v>73</v>
      </c>
    </row>
    <row r="25" spans="1:2" x14ac:dyDescent="0.25">
      <c r="A25" t="s">
        <v>59</v>
      </c>
      <c r="B25" t="s">
        <v>73</v>
      </c>
    </row>
    <row r="26" spans="1:2" x14ac:dyDescent="0.25">
      <c r="A26" t="s">
        <v>64</v>
      </c>
      <c r="B26" t="s">
        <v>73</v>
      </c>
    </row>
    <row r="27" spans="1:2" x14ac:dyDescent="0.25">
      <c r="A27" t="s">
        <v>79</v>
      </c>
      <c r="B27" t="s">
        <v>37</v>
      </c>
    </row>
  </sheetData>
  <pageMargins left="0.7" right="0.7" top="0.75" bottom="0.75" header="0.3" footer="0.3"/>
  <pageSetup paperSize="9" orientation="portrait" r:id="rId1"/>
  <headerFooter>
    <oddFooter>&amp;L&amp;1#&amp;"Calibri"&amp;10&amp;KA80000Interne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rgb="FF0070C0"/>
  </sheetPr>
  <dimension ref="B1:F19"/>
  <sheetViews>
    <sheetView showGridLines="0" zoomScale="90" zoomScaleNormal="90" workbookViewId="0">
      <selection activeCell="F28" sqref="F28"/>
    </sheetView>
  </sheetViews>
  <sheetFormatPr baseColWidth="10" defaultRowHeight="15" x14ac:dyDescent="0.25"/>
  <cols>
    <col min="1" max="1" width="11.42578125" style="23"/>
    <col min="2" max="2" width="33.42578125" style="25" customWidth="1"/>
    <col min="3" max="3" width="13.85546875" style="23" bestFit="1" customWidth="1"/>
    <col min="4" max="4" width="12.42578125" style="23" bestFit="1" customWidth="1"/>
    <col min="5" max="5" width="23.42578125" style="23" bestFit="1" customWidth="1"/>
    <col min="6" max="6" width="26.7109375" style="23" customWidth="1"/>
    <col min="7" max="7" width="28.140625" style="23" customWidth="1"/>
    <col min="8" max="8" width="29.42578125" style="23" bestFit="1" customWidth="1"/>
    <col min="9" max="9" width="12.5703125" style="23" bestFit="1" customWidth="1"/>
    <col min="10" max="16384" width="11.42578125" style="23"/>
  </cols>
  <sheetData>
    <row r="1" spans="2:6" ht="15.75" x14ac:dyDescent="0.25">
      <c r="B1" s="44" t="s">
        <v>101</v>
      </c>
      <c r="C1" s="46"/>
      <c r="D1" s="46"/>
      <c r="E1" s="46"/>
      <c r="F1" s="46"/>
    </row>
    <row r="3" spans="2:6" x14ac:dyDescent="0.25">
      <c r="D3" s="24"/>
      <c r="E3" s="24"/>
      <c r="F3" s="24"/>
    </row>
    <row r="4" spans="2:6" x14ac:dyDescent="0.25">
      <c r="B4" s="60" t="s">
        <v>84</v>
      </c>
      <c r="D4" s="24"/>
      <c r="E4" s="24"/>
      <c r="F4" s="24"/>
    </row>
    <row r="5" spans="2:6" x14ac:dyDescent="0.25">
      <c r="B5" s="51" t="s">
        <v>11</v>
      </c>
      <c r="C5" s="52" t="s">
        <v>19</v>
      </c>
      <c r="D5" s="30" t="s">
        <v>20</v>
      </c>
      <c r="E5" s="59" t="s">
        <v>3</v>
      </c>
    </row>
    <row r="6" spans="2:6" x14ac:dyDescent="0.25">
      <c r="B6" s="93" t="s">
        <v>6</v>
      </c>
      <c r="C6" s="71">
        <v>3.3645715593836294</v>
      </c>
      <c r="D6" s="71">
        <v>1.301131729930036</v>
      </c>
      <c r="E6" s="71">
        <v>4.6657032893136652</v>
      </c>
    </row>
    <row r="7" spans="2:6" x14ac:dyDescent="0.25">
      <c r="B7" s="93" t="s">
        <v>18</v>
      </c>
      <c r="C7" s="71">
        <v>2.4773570805088188</v>
      </c>
      <c r="D7" s="71">
        <v>1.7483300702331921</v>
      </c>
      <c r="E7" s="71">
        <v>4.2256871507420106</v>
      </c>
    </row>
    <row r="8" spans="2:6" x14ac:dyDescent="0.25">
      <c r="B8" s="93" t="s">
        <v>100</v>
      </c>
      <c r="C8" s="71">
        <v>2.4073061673121523</v>
      </c>
      <c r="D8" s="71">
        <v>1.7066960868861072</v>
      </c>
      <c r="E8" s="71">
        <v>4.1140022541982599</v>
      </c>
    </row>
    <row r="9" spans="2:6" x14ac:dyDescent="0.25">
      <c r="B9" s="93" t="s">
        <v>10</v>
      </c>
      <c r="C9" s="71">
        <v>2.6824787325038049</v>
      </c>
      <c r="D9" s="71">
        <v>1.3784724665072623</v>
      </c>
      <c r="E9" s="71">
        <v>4.0609511990110674</v>
      </c>
    </row>
    <row r="10" spans="2:6" x14ac:dyDescent="0.25">
      <c r="B10" s="93" t="s">
        <v>9</v>
      </c>
      <c r="C10" s="71">
        <v>2.3655788539192915</v>
      </c>
      <c r="D10" s="71">
        <v>1.6377214697234757</v>
      </c>
      <c r="E10" s="71">
        <v>4.0033003236427671</v>
      </c>
    </row>
    <row r="11" spans="2:6" x14ac:dyDescent="0.25">
      <c r="B11" s="93" t="s">
        <v>5</v>
      </c>
      <c r="C11" s="71">
        <v>2.153084457755841</v>
      </c>
      <c r="D11" s="71">
        <v>1.8409712565517031</v>
      </c>
      <c r="E11" s="71">
        <v>3.9940557143075441</v>
      </c>
    </row>
    <row r="12" spans="2:6" x14ac:dyDescent="0.25">
      <c r="B12" s="93" t="s">
        <v>17</v>
      </c>
      <c r="C12" s="71">
        <v>2.1256099412025451</v>
      </c>
      <c r="D12" s="71">
        <v>1.8017189925515966</v>
      </c>
      <c r="E12" s="71">
        <v>3.9273289337541417</v>
      </c>
    </row>
    <row r="13" spans="2:6" x14ac:dyDescent="0.25">
      <c r="B13" s="93" t="s">
        <v>16</v>
      </c>
      <c r="C13" s="71">
        <v>2.0302907616484043</v>
      </c>
      <c r="D13" s="71">
        <v>1.7596287529404533</v>
      </c>
      <c r="E13" s="71">
        <v>3.7899195145888576</v>
      </c>
    </row>
    <row r="14" spans="2:6" x14ac:dyDescent="0.25">
      <c r="B14" s="93" t="s">
        <v>12</v>
      </c>
      <c r="C14" s="71">
        <v>2.0688848215180409</v>
      </c>
      <c r="D14" s="71">
        <v>1.6347012283348212</v>
      </c>
      <c r="E14" s="71">
        <v>3.7035860498528619</v>
      </c>
    </row>
    <row r="15" spans="2:6" x14ac:dyDescent="0.25">
      <c r="B15" s="93" t="s">
        <v>14</v>
      </c>
      <c r="C15" s="71">
        <v>2.1059957152576207</v>
      </c>
      <c r="D15" s="71">
        <v>1.5239881243627957</v>
      </c>
      <c r="E15" s="71">
        <v>3.6299838396204165</v>
      </c>
    </row>
    <row r="16" spans="2:6" x14ac:dyDescent="0.25">
      <c r="B16" s="93" t="s">
        <v>7</v>
      </c>
      <c r="C16" s="71">
        <v>2.037362358175475</v>
      </c>
      <c r="D16" s="71">
        <v>1.5876446129917772</v>
      </c>
      <c r="E16" s="71">
        <v>3.6250069711672523</v>
      </c>
    </row>
    <row r="17" spans="2:5" x14ac:dyDescent="0.25">
      <c r="B17" s="93" t="s">
        <v>13</v>
      </c>
      <c r="C17" s="71">
        <v>1.9923938919929791</v>
      </c>
      <c r="D17" s="71">
        <v>1.5942813096751518</v>
      </c>
      <c r="E17" s="71">
        <v>3.5866752016681307</v>
      </c>
    </row>
    <row r="18" spans="2:5" x14ac:dyDescent="0.25">
      <c r="B18" s="93" t="s">
        <v>15</v>
      </c>
      <c r="C18" s="71">
        <v>1.7502229301776548</v>
      </c>
      <c r="D18" s="71">
        <v>1.4218091573329503</v>
      </c>
      <c r="E18" s="71">
        <v>3.1720320875106052</v>
      </c>
    </row>
    <row r="19" spans="2:5" x14ac:dyDescent="0.25">
      <c r="B19" s="94" t="s">
        <v>104</v>
      </c>
      <c r="C19" s="71">
        <v>2.4389485173897567</v>
      </c>
      <c r="D19" s="71">
        <v>2.2569674767217061</v>
      </c>
      <c r="E19" s="71">
        <v>4.6959159941114628</v>
      </c>
    </row>
  </sheetData>
  <sortState xmlns:xlrd2="http://schemas.microsoft.com/office/spreadsheetml/2017/richdata2" ref="B6:G19">
    <sortCondition descending="1" ref="G6:G19"/>
  </sortState>
  <pageMargins left="0.7" right="0.7" top="0.75" bottom="0.75" header="0.3" footer="0.3"/>
  <pageSetup paperSize="9" orientation="portrait" r:id="rId1"/>
  <headerFooter>
    <oddFooter>&amp;L&amp;1#&amp;"Calibri"&amp;10&amp;KA80000Interne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rgb="FF002060"/>
  </sheetPr>
  <dimension ref="B1:H13"/>
  <sheetViews>
    <sheetView zoomScaleNormal="100" workbookViewId="0">
      <selection activeCell="E19" sqref="E19"/>
    </sheetView>
  </sheetViews>
  <sheetFormatPr baseColWidth="10" defaultRowHeight="15" x14ac:dyDescent="0.25"/>
  <cols>
    <col min="1" max="1" width="11.42578125" style="1"/>
    <col min="2" max="2" width="50.5703125" style="1" customWidth="1"/>
    <col min="3" max="3" width="11.42578125" style="2" customWidth="1"/>
    <col min="4" max="4" width="12.28515625" style="5" customWidth="1"/>
    <col min="5" max="5" width="14.42578125" style="1" customWidth="1"/>
    <col min="6" max="6" width="10.42578125" style="6" customWidth="1"/>
    <col min="7" max="7" width="30" style="6" bestFit="1" customWidth="1"/>
    <col min="8" max="8" width="27.5703125" style="20" bestFit="1" customWidth="1"/>
    <col min="9" max="9" width="18.28515625" style="1" bestFit="1" customWidth="1"/>
    <col min="10" max="16384" width="11.42578125" style="1"/>
  </cols>
  <sheetData>
    <row r="1" spans="2:6" x14ac:dyDescent="0.2">
      <c r="B1" s="47" t="s">
        <v>42</v>
      </c>
      <c r="C1" s="48"/>
      <c r="D1" s="49"/>
    </row>
    <row r="3" spans="2:6" x14ac:dyDescent="0.25">
      <c r="C3" s="115" t="s">
        <v>19</v>
      </c>
      <c r="D3" s="115"/>
      <c r="E3" s="116" t="s">
        <v>20</v>
      </c>
      <c r="F3" s="116"/>
    </row>
    <row r="4" spans="2:6" ht="38.25" x14ac:dyDescent="0.25">
      <c r="B4" s="22" t="s">
        <v>4</v>
      </c>
      <c r="C4" s="35" t="s">
        <v>8</v>
      </c>
      <c r="D4" s="35" t="s">
        <v>28</v>
      </c>
      <c r="E4" s="36" t="s">
        <v>8</v>
      </c>
      <c r="F4" s="36" t="s">
        <v>28</v>
      </c>
    </row>
    <row r="5" spans="2:6" x14ac:dyDescent="0.25">
      <c r="B5" s="34" t="s">
        <v>36</v>
      </c>
      <c r="C5" s="98">
        <v>30080</v>
      </c>
      <c r="D5" s="62">
        <v>0.75343151988778678</v>
      </c>
      <c r="E5" s="61">
        <v>30541</v>
      </c>
      <c r="F5" s="62">
        <v>0.74461185878681491</v>
      </c>
    </row>
    <row r="6" spans="2:6" x14ac:dyDescent="0.25">
      <c r="B6" s="21" t="s">
        <v>40</v>
      </c>
      <c r="C6" s="98">
        <v>5118</v>
      </c>
      <c r="D6" s="62">
        <v>0.12819356777877969</v>
      </c>
      <c r="E6" s="61">
        <v>5414</v>
      </c>
      <c r="F6" s="62">
        <v>0.1319972693582992</v>
      </c>
    </row>
    <row r="7" spans="2:6" x14ac:dyDescent="0.25">
      <c r="B7" s="34" t="s">
        <v>45</v>
      </c>
      <c r="C7" s="98">
        <v>2555</v>
      </c>
      <c r="D7" s="62">
        <v>6.3996593527702636E-2</v>
      </c>
      <c r="E7" s="61">
        <v>2558</v>
      </c>
      <c r="F7" s="62">
        <v>6.2365905987907158E-2</v>
      </c>
    </row>
    <row r="8" spans="2:6" x14ac:dyDescent="0.25">
      <c r="B8" s="34" t="s">
        <v>87</v>
      </c>
      <c r="C8" s="98">
        <v>1067</v>
      </c>
      <c r="D8" s="62">
        <v>2.6725778980062117E-2</v>
      </c>
      <c r="E8" s="61">
        <v>1165</v>
      </c>
      <c r="F8" s="62">
        <v>2.8403549834211041E-2</v>
      </c>
    </row>
    <row r="9" spans="2:6" x14ac:dyDescent="0.25">
      <c r="B9" s="21" t="s">
        <v>86</v>
      </c>
      <c r="C9" s="98">
        <v>97</v>
      </c>
      <c r="D9" s="62">
        <v>2.429616270914738E-3</v>
      </c>
      <c r="E9" s="61">
        <v>96</v>
      </c>
      <c r="F9" s="62">
        <v>2.3405500292568754E-3</v>
      </c>
    </row>
    <row r="10" spans="2:6" x14ac:dyDescent="0.25">
      <c r="B10" s="21" t="s">
        <v>43</v>
      </c>
      <c r="C10" s="98">
        <v>95</v>
      </c>
      <c r="D10" s="62">
        <v>2.3795210900711353E-3</v>
      </c>
      <c r="E10" s="61">
        <v>174</v>
      </c>
      <c r="F10" s="62">
        <v>4.2422469280280865E-3</v>
      </c>
    </row>
    <row r="11" spans="2:6" x14ac:dyDescent="0.25">
      <c r="B11" s="21" t="s">
        <v>44</v>
      </c>
      <c r="C11" s="98">
        <v>19</v>
      </c>
      <c r="D11" s="62">
        <v>4.7590421801422704E-4</v>
      </c>
      <c r="E11" s="61">
        <v>25</v>
      </c>
      <c r="F11" s="62">
        <v>6.0951823678564467E-4</v>
      </c>
    </row>
    <row r="12" spans="2:6" x14ac:dyDescent="0.25">
      <c r="B12" s="21" t="s">
        <v>41</v>
      </c>
      <c r="C12" s="98">
        <v>893</v>
      </c>
      <c r="D12" s="62">
        <v>2.2367498246668671E-2</v>
      </c>
      <c r="E12" s="61">
        <v>1043</v>
      </c>
      <c r="F12" s="62">
        <v>2.5429100838697094E-2</v>
      </c>
    </row>
    <row r="13" spans="2:6" x14ac:dyDescent="0.25">
      <c r="B13" s="28" t="s">
        <v>2</v>
      </c>
      <c r="C13" s="63">
        <v>39924</v>
      </c>
      <c r="D13" s="65">
        <v>1</v>
      </c>
      <c r="E13" s="63">
        <v>41016</v>
      </c>
      <c r="F13" s="65">
        <v>1</v>
      </c>
    </row>
  </sheetData>
  <mergeCells count="2">
    <mergeCell ref="C3:D3"/>
    <mergeCell ref="E3:F3"/>
  </mergeCells>
  <pageMargins left="0.7" right="0.7" top="0.75" bottom="0.75" header="0.3" footer="0.3"/>
  <pageSetup paperSize="9" orientation="portrait" r:id="rId1"/>
  <headerFooter>
    <oddFooter>&amp;L&amp;1#&amp;"Calibri"&amp;10&amp;KA80000Interne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7030A0"/>
  </sheetPr>
  <dimension ref="A1:U11"/>
  <sheetViews>
    <sheetView showGridLines="0" zoomScaleNormal="100" workbookViewId="0">
      <selection activeCell="C12" sqref="C12"/>
    </sheetView>
  </sheetViews>
  <sheetFormatPr baseColWidth="10" defaultRowHeight="15.75" x14ac:dyDescent="0.25"/>
  <cols>
    <col min="1" max="1" width="13.28515625" style="13" customWidth="1"/>
    <col min="2" max="2" width="11.28515625" style="8" customWidth="1"/>
    <col min="3" max="3" width="25" style="8" bestFit="1" customWidth="1"/>
    <col min="4" max="10" width="11.5703125" style="8" bestFit="1" customWidth="1"/>
    <col min="11" max="11" width="13" style="8" bestFit="1" customWidth="1"/>
    <col min="12" max="20" width="11.5703125" style="8" bestFit="1" customWidth="1"/>
    <col min="21" max="16384" width="11.42578125" style="8"/>
  </cols>
  <sheetData>
    <row r="1" spans="1:21" ht="21.75" customHeight="1" x14ac:dyDescent="0.25">
      <c r="A1" s="9"/>
      <c r="B1" s="47" t="s">
        <v>46</v>
      </c>
      <c r="C1" s="50"/>
      <c r="D1" s="50"/>
      <c r="E1" s="50"/>
      <c r="F1" s="50"/>
    </row>
    <row r="2" spans="1:21" ht="21.75" customHeight="1" x14ac:dyDescent="0.25">
      <c r="A2" s="9"/>
      <c r="B2" s="41"/>
    </row>
    <row r="3" spans="1:21" s="10" customFormat="1" ht="21.75" customHeight="1" x14ac:dyDescent="0.25">
      <c r="A3" s="9"/>
      <c r="C3" s="7"/>
      <c r="D3" s="76"/>
      <c r="E3" s="76"/>
      <c r="F3" s="76"/>
      <c r="G3" s="76"/>
      <c r="H3" s="76"/>
      <c r="I3" s="77"/>
      <c r="J3" s="77"/>
    </row>
    <row r="4" spans="1:21" s="10" customFormat="1" ht="17.100000000000001" customHeight="1" x14ac:dyDescent="0.25">
      <c r="A4" s="26"/>
      <c r="C4" s="7"/>
      <c r="D4" s="31"/>
      <c r="E4" s="31"/>
      <c r="F4" s="31"/>
      <c r="G4" s="31"/>
      <c r="H4" s="31"/>
    </row>
    <row r="5" spans="1:21" s="11" customFormat="1" ht="39.75" customHeight="1" x14ac:dyDescent="0.25">
      <c r="A5" s="27"/>
      <c r="C5" s="7"/>
      <c r="D5" s="79">
        <v>2004</v>
      </c>
      <c r="E5" s="79">
        <v>2005</v>
      </c>
      <c r="F5" s="79">
        <v>2006</v>
      </c>
      <c r="G5" s="79">
        <v>2007</v>
      </c>
      <c r="H5" s="79">
        <v>2008</v>
      </c>
      <c r="I5" s="79">
        <v>2009</v>
      </c>
      <c r="J5" s="79">
        <v>2010</v>
      </c>
      <c r="K5" s="79">
        <v>2011</v>
      </c>
      <c r="L5" s="79">
        <v>2012</v>
      </c>
      <c r="M5" s="79">
        <v>2013</v>
      </c>
      <c r="N5" s="79">
        <v>2014</v>
      </c>
      <c r="O5" s="79">
        <v>2015</v>
      </c>
      <c r="P5" s="79">
        <v>2016</v>
      </c>
      <c r="Q5" s="79">
        <v>2017</v>
      </c>
      <c r="R5" s="79">
        <v>2018</v>
      </c>
      <c r="S5" s="79">
        <v>2019</v>
      </c>
      <c r="T5" s="79">
        <v>2020</v>
      </c>
      <c r="U5" s="79">
        <v>2021</v>
      </c>
    </row>
    <row r="6" spans="1:21" s="12" customFormat="1" ht="33" customHeight="1" x14ac:dyDescent="0.25">
      <c r="A6" s="27"/>
      <c r="C6" s="125" t="s">
        <v>23</v>
      </c>
      <c r="D6" s="125">
        <v>43140</v>
      </c>
      <c r="E6" s="125">
        <v>43701</v>
      </c>
      <c r="F6" s="125">
        <v>44190</v>
      </c>
      <c r="G6" s="125">
        <v>44489</v>
      </c>
      <c r="H6" s="125">
        <v>44670</v>
      </c>
      <c r="I6" s="125">
        <v>44624</v>
      </c>
      <c r="J6" s="125">
        <v>44587</v>
      </c>
      <c r="K6" s="125">
        <v>44205</v>
      </c>
      <c r="L6" s="125">
        <v>44479</v>
      </c>
      <c r="M6" s="125">
        <v>44306</v>
      </c>
      <c r="N6" s="125">
        <v>43941</v>
      </c>
      <c r="O6" s="125">
        <v>43959</v>
      </c>
      <c r="P6" s="125">
        <v>42207</v>
      </c>
      <c r="Q6" s="125">
        <v>41635</v>
      </c>
      <c r="R6" s="125">
        <v>41038</v>
      </c>
      <c r="S6" s="125">
        <v>40490</v>
      </c>
      <c r="T6" s="125">
        <v>40183</v>
      </c>
      <c r="U6" s="126">
        <v>39924</v>
      </c>
    </row>
    <row r="7" spans="1:21" s="12" customFormat="1" ht="33" customHeight="1" x14ac:dyDescent="0.25">
      <c r="A7" s="27"/>
      <c r="C7" s="103" t="s">
        <v>24</v>
      </c>
      <c r="D7" s="103">
        <v>49380</v>
      </c>
      <c r="E7" s="103">
        <v>49364</v>
      </c>
      <c r="F7" s="103">
        <v>49362</v>
      </c>
      <c r="G7" s="103">
        <v>49314</v>
      </c>
      <c r="H7" s="103">
        <v>49206</v>
      </c>
      <c r="I7" s="103">
        <v>49081</v>
      </c>
      <c r="J7" s="103">
        <v>48971</v>
      </c>
      <c r="K7" s="103">
        <v>48746</v>
      </c>
      <c r="L7" s="103">
        <v>48420</v>
      </c>
      <c r="M7" s="103">
        <v>48159</v>
      </c>
      <c r="N7" s="103">
        <v>47615</v>
      </c>
      <c r="O7" s="103">
        <v>47123</v>
      </c>
      <c r="P7" s="103">
        <v>46299</v>
      </c>
      <c r="Q7" s="103">
        <v>44512</v>
      </c>
      <c r="R7" s="103">
        <v>43839</v>
      </c>
      <c r="S7" s="103">
        <v>42898</v>
      </c>
      <c r="T7" s="103">
        <v>42287</v>
      </c>
      <c r="U7" s="104">
        <v>41016</v>
      </c>
    </row>
    <row r="8" spans="1:21" ht="15" x14ac:dyDescent="0.2">
      <c r="A8" s="27"/>
      <c r="B8" s="18"/>
      <c r="C8" s="18"/>
      <c r="D8" s="19"/>
      <c r="E8" s="19"/>
      <c r="P8" s="78"/>
    </row>
    <row r="9" spans="1:21" ht="15" x14ac:dyDescent="0.25">
      <c r="A9" s="27"/>
      <c r="B9" s="18"/>
      <c r="C9" s="18"/>
      <c r="D9" s="19"/>
      <c r="E9" s="19"/>
      <c r="H9" s="14"/>
      <c r="I9" s="15"/>
    </row>
    <row r="10" spans="1:21" x14ac:dyDescent="0.25">
      <c r="C10" s="16"/>
      <c r="D10" s="19"/>
    </row>
    <row r="11" spans="1:21" x14ac:dyDescent="0.25">
      <c r="C11" s="17"/>
    </row>
  </sheetData>
  <printOptions horizontalCentered="1"/>
  <pageMargins left="0.78740157480314965" right="0.78740157480314965" top="0.78740157480314965" bottom="0.78740157480314965" header="0.4921259845" footer="0.4921259845"/>
  <pageSetup paperSize="9" orientation="portrait" r:id="rId1"/>
  <headerFooter alignWithMargins="0">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Champs de l'étude</vt:lpstr>
      <vt:lpstr>Effectifs des personnels</vt:lpstr>
      <vt:lpstr>Pyramide ages fonctionnaires</vt:lpstr>
      <vt:lpstr>Pyramide âges salariés</vt:lpstr>
      <vt:lpstr>Agents par type d'employeurs</vt:lpstr>
      <vt:lpstr>Correspondances</vt:lpstr>
      <vt:lpstr>Poids des agents</vt:lpstr>
      <vt:lpstr>Types d'employeurs</vt:lpstr>
      <vt:lpstr>Evolution du nb d'employeurs</vt:lpstr>
      <vt:lpstr>Région des employeurs</vt:lpstr>
      <vt:lpstr>Carte - Région des employeurs</vt:lpstr>
      <vt:lpstr>'Evolution du nb d''employeurs'!Zone_d_impression</vt:lpstr>
    </vt:vector>
  </TitlesOfParts>
  <Company>ICDC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Belliard, Karine</dc:creator>
  <cp:lastModifiedBy>Gautier, Loïc</cp:lastModifiedBy>
  <cp:lastPrinted>2018-05-18T06:42:12Z</cp:lastPrinted>
  <dcterms:created xsi:type="dcterms:W3CDTF">2014-03-24T08:50:15Z</dcterms:created>
  <dcterms:modified xsi:type="dcterms:W3CDTF">2023-07-07T07:06:44Z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Clemence.Darrigade@caissedesdepots.fr</vt:lpwstr>
  </property>
  <property fmtid="{D5CDD505-2E9C-101B-9397-08002B2CF9AE}" pid="5" name="MSIP_Label_526b0da4-3db3-477f-aae7-ffa237cfc891_SetDate">
    <vt:lpwstr>2019-07-09T13:44:58.8028887Z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etDate">
    <vt:lpwstr>2023-01-20T14:48:29Z</vt:lpwstr>
  </property>
  <property fmtid="{D5CDD505-2E9C-101B-9397-08002B2CF9AE}" pid="11" name="MSIP_Label_1387ec98-8aff-418c-9455-dc857e1ea7dc_Method">
    <vt:lpwstr>Standard</vt:lpwstr>
  </property>
  <property fmtid="{D5CDD505-2E9C-101B-9397-08002B2CF9AE}" pid="12" name="MSIP_Label_1387ec98-8aff-418c-9455-dc857e1ea7dc_Name">
    <vt:lpwstr>1387ec98-8aff-418c-9455-dc857e1ea7dc</vt:lpwstr>
  </property>
  <property fmtid="{D5CDD505-2E9C-101B-9397-08002B2CF9AE}" pid="13" name="MSIP_Label_1387ec98-8aff-418c-9455-dc857e1ea7dc_SiteId">
    <vt:lpwstr>6eab6365-8194-49c6-a4d0-e2d1a0fbeb74</vt:lpwstr>
  </property>
  <property fmtid="{D5CDD505-2E9C-101B-9397-08002B2CF9AE}" pid="14" name="MSIP_Label_1387ec98-8aff-418c-9455-dc857e1ea7dc_ActionId">
    <vt:lpwstr>d30083e3-02f1-4964-baf5-3c99f9747405</vt:lpwstr>
  </property>
  <property fmtid="{D5CDD505-2E9C-101B-9397-08002B2CF9AE}" pid="15" name="MSIP_Label_1387ec98-8aff-418c-9455-dc857e1ea7dc_ContentBits">
    <vt:lpwstr>2</vt:lpwstr>
  </property>
</Properties>
</file>